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2019\Zam do 30 tys\Ubezpieczenia\"/>
    </mc:Choice>
  </mc:AlternateContent>
  <xr:revisionPtr revIDLastSave="0" documentId="13_ncr:1_{E56D6B8A-A906-4585-B9D8-022B4C2158D6}" xr6:coauthVersionLast="45" xr6:coauthVersionMax="45" xr10:uidLastSave="{00000000-0000-0000-0000-000000000000}"/>
  <bookViews>
    <workbookView xWindow="-120" yWindow="-120" windowWidth="29040" windowHeight="15840" xr2:uid="{BEA2333E-26F4-40D6-BC65-C099410A9BB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7" i="1" l="1"/>
  <c r="C154" i="1"/>
  <c r="C150" i="1"/>
  <c r="C149" i="1"/>
  <c r="C148" i="1"/>
  <c r="C146" i="1"/>
  <c r="C145" i="1"/>
  <c r="C144" i="1"/>
  <c r="C143" i="1"/>
  <c r="C142" i="1"/>
  <c r="C141" i="1"/>
  <c r="C140" i="1"/>
  <c r="C78" i="1"/>
  <c r="C15" i="1"/>
  <c r="C17" i="1" s="1"/>
  <c r="C165" i="1" l="1"/>
  <c r="C167" i="1" s="1"/>
</calcChain>
</file>

<file path=xl/sharedStrings.xml><?xml version="1.0" encoding="utf-8"?>
<sst xmlns="http://schemas.openxmlformats.org/spreadsheetml/2006/main" count="352" uniqueCount="252">
  <si>
    <t xml:space="preserve">Środki do ubezpieczenia na 2020 rok </t>
  </si>
  <si>
    <t xml:space="preserve">Sprzęt elektroniczny  do ubezpieczenia  </t>
  </si>
  <si>
    <t xml:space="preserve">Wysokocenne </t>
  </si>
  <si>
    <t xml:space="preserve">Wartość </t>
  </si>
  <si>
    <t>Nr inwent.</t>
  </si>
  <si>
    <t>Rok</t>
  </si>
  <si>
    <t>1.</t>
  </si>
  <si>
    <t>HP DL 380 G5 SERVER</t>
  </si>
  <si>
    <t>2.</t>
  </si>
  <si>
    <t xml:space="preserve">SERWER DL 360 p </t>
  </si>
  <si>
    <t>53/WC</t>
  </si>
  <si>
    <t>3.</t>
  </si>
  <si>
    <t xml:space="preserve">Kopiarka </t>
  </si>
  <si>
    <t>54/WC</t>
  </si>
  <si>
    <t>4.</t>
  </si>
  <si>
    <t xml:space="preserve">System telewizji dozorowanej - monitoring przy ul.Marii Gajl 22,24,27,29,31,33 w Radomiu </t>
  </si>
  <si>
    <t>60/WC</t>
  </si>
  <si>
    <t>5.</t>
  </si>
  <si>
    <t>System telewizji przemysłowej HIKVISION  Lubońskiego 2</t>
  </si>
  <si>
    <t xml:space="preserve">76 WC </t>
  </si>
  <si>
    <t>6.</t>
  </si>
  <si>
    <t xml:space="preserve">Centrala RACK z kartami wyposażeń we.analogowych do PBX SERVERA LIBRA </t>
  </si>
  <si>
    <t>623/75/WC</t>
  </si>
  <si>
    <t>7.</t>
  </si>
  <si>
    <t>System alarmowy Inerga 64 Lubońskiego 2</t>
  </si>
  <si>
    <t>629/75/WC</t>
  </si>
  <si>
    <t>8.</t>
  </si>
  <si>
    <t xml:space="preserve">SONIC WALL UTM TZ 400 Urządzenie zabezpieczające sieć komputerową WAL </t>
  </si>
  <si>
    <t>491-00078</t>
  </si>
  <si>
    <t>9.</t>
  </si>
  <si>
    <t>Zasilacz UPS ON -LINE 3/3 30K VA 5907524098306</t>
  </si>
  <si>
    <t>491-00079</t>
  </si>
  <si>
    <t>10.</t>
  </si>
  <si>
    <t>11.</t>
  </si>
  <si>
    <t xml:space="preserve"> </t>
  </si>
  <si>
    <t>12.</t>
  </si>
  <si>
    <t>13.</t>
  </si>
  <si>
    <t>14.</t>
  </si>
  <si>
    <t xml:space="preserve">Niskocenne </t>
  </si>
  <si>
    <t>15.</t>
  </si>
  <si>
    <t>UPS SMART -UPS</t>
  </si>
  <si>
    <t>48/NC</t>
  </si>
  <si>
    <t>16.</t>
  </si>
  <si>
    <t>Komputer DELL Vostro V3900</t>
  </si>
  <si>
    <t>17.</t>
  </si>
  <si>
    <t xml:space="preserve">Monitor 19 ASUS </t>
  </si>
  <si>
    <t>18.</t>
  </si>
  <si>
    <t>Dysk Twardy 146 GB</t>
  </si>
  <si>
    <t>19.</t>
  </si>
  <si>
    <t xml:space="preserve">Monitor Samsung 19 LCD </t>
  </si>
  <si>
    <t>20.</t>
  </si>
  <si>
    <t>Brother HL - 2035</t>
  </si>
  <si>
    <t>21.</t>
  </si>
  <si>
    <t>Brother HL 5240</t>
  </si>
  <si>
    <t>22.</t>
  </si>
  <si>
    <t>Drukarka BROTHER HL 4040CN</t>
  </si>
  <si>
    <t>23.</t>
  </si>
  <si>
    <t>Drukarka Laserowa BROTHER HL-524OL</t>
  </si>
  <si>
    <t>24.</t>
  </si>
  <si>
    <t>Drukarka BROTHER HL-2035</t>
  </si>
  <si>
    <t>25.</t>
  </si>
  <si>
    <t>Drukarka HL 2035</t>
  </si>
  <si>
    <t>26.</t>
  </si>
  <si>
    <t>HP 6200 PRO MT-2100</t>
  </si>
  <si>
    <t>27.</t>
  </si>
  <si>
    <t>28.</t>
  </si>
  <si>
    <t>29.</t>
  </si>
  <si>
    <t>Monitor 18"5"LED</t>
  </si>
  <si>
    <t>30.</t>
  </si>
  <si>
    <t>Drukarka Laserowa LEX SMART</t>
  </si>
  <si>
    <t>31.</t>
  </si>
  <si>
    <t>32.</t>
  </si>
  <si>
    <t>33.</t>
  </si>
  <si>
    <t xml:space="preserve">Komputer HP PRO </t>
  </si>
  <si>
    <t>34.</t>
  </si>
  <si>
    <t>Drukarka BROTHER HL 5240L</t>
  </si>
  <si>
    <t>35.</t>
  </si>
  <si>
    <t>Zestaw komputerowy AMDIIX2260</t>
  </si>
  <si>
    <t>36.</t>
  </si>
  <si>
    <t>37.</t>
  </si>
  <si>
    <t>38.</t>
  </si>
  <si>
    <t>39.</t>
  </si>
  <si>
    <t xml:space="preserve">MONITOR 21,5 Philips LCD WIDE </t>
  </si>
  <si>
    <t>40.</t>
  </si>
  <si>
    <t>41.</t>
  </si>
  <si>
    <t>42.</t>
  </si>
  <si>
    <t>43.</t>
  </si>
  <si>
    <t>44.</t>
  </si>
  <si>
    <t>45.</t>
  </si>
  <si>
    <t>46.</t>
  </si>
  <si>
    <t>47.</t>
  </si>
  <si>
    <t>LAPTOP LENOVO G580</t>
  </si>
  <si>
    <t>48.</t>
  </si>
  <si>
    <t>Urządzenie wiefunkcyjne Lexmark</t>
  </si>
  <si>
    <t>49.</t>
  </si>
  <si>
    <t>50.</t>
  </si>
  <si>
    <t>Drukarka Laserowa BROTHER HL 53400</t>
  </si>
  <si>
    <t>51.</t>
  </si>
  <si>
    <t>52.</t>
  </si>
  <si>
    <t xml:space="preserve">Monitor LCD 21,5 ASUS 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</si>
  <si>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</si>
  <si>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</si>
  <si>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</si>
  <si>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</si>
  <si>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</si>
  <si>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</si>
  <si>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</si>
  <si>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</si>
  <si>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</si>
  <si>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</si>
  <si>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</si>
  <si>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</si>
  <si>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HP PROBOOK 470</t>
  </si>
  <si>
    <t>65.</t>
  </si>
  <si>
    <t>66.</t>
  </si>
  <si>
    <t>Komputer AIO MSI Wind Top</t>
  </si>
  <si>
    <t>67.</t>
  </si>
  <si>
    <t>68.</t>
  </si>
  <si>
    <t>69.</t>
  </si>
  <si>
    <t>Klimatyzator Split Sinclair Matrix</t>
  </si>
  <si>
    <t>70.</t>
  </si>
  <si>
    <t>71.</t>
  </si>
  <si>
    <t xml:space="preserve">Komputer z oprogramowaniem </t>
  </si>
  <si>
    <t>72.</t>
  </si>
  <si>
    <t xml:space="preserve">Dysk sieciowy z dwoma dyskami </t>
  </si>
  <si>
    <t>73.</t>
  </si>
  <si>
    <t>Kopiarka Canonon IR 2520</t>
  </si>
  <si>
    <t>74.</t>
  </si>
  <si>
    <t xml:space="preserve">DELL Vostro 390MT i 3 -4170 4 GB 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</si>
  <si>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</si>
  <si>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</si>
  <si>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</si>
  <si>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</si>
  <si>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</si>
  <si>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</si>
  <si>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</si>
  <si>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</si>
  <si>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</si>
  <si>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</si>
  <si>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</si>
  <si>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</si>
  <si>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LG Monitor 22 MP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</si>
  <si>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</si>
  <si>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</si>
  <si>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</si>
  <si>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</si>
  <si>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</si>
  <si>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</si>
  <si>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</si>
  <si>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</si>
  <si>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</si>
  <si>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</si>
  <si>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</si>
  <si>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</si>
  <si>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</si>
  <si>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</si>
  <si>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</si>
  <si>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</si>
  <si>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Drukarka HP LASERJET</t>
  </si>
  <si>
    <t>103.</t>
  </si>
  <si>
    <t xml:space="preserve">Urządzenie Wielofukcyjne SAMSUNG SL </t>
  </si>
  <si>
    <t>104.</t>
  </si>
  <si>
    <t>Drukarka HP LASERJETP1109W</t>
  </si>
  <si>
    <t>105.</t>
  </si>
  <si>
    <t xml:space="preserve">Dell VOSTRO 3650 MT </t>
  </si>
  <si>
    <t>106.</t>
  </si>
  <si>
    <t>107.</t>
  </si>
  <si>
    <t>108.</t>
  </si>
  <si>
    <t>109.</t>
  </si>
  <si>
    <t>110.</t>
  </si>
  <si>
    <t>111.</t>
  </si>
  <si>
    <t>112.</t>
  </si>
  <si>
    <t>Mon-LCD-BNQ-2-4,2</t>
  </si>
  <si>
    <t>113.</t>
  </si>
  <si>
    <t>114.</t>
  </si>
  <si>
    <t>115.</t>
  </si>
  <si>
    <t>116.</t>
  </si>
  <si>
    <t>117.</t>
  </si>
  <si>
    <t>118.</t>
  </si>
  <si>
    <t>119.</t>
  </si>
  <si>
    <t>KOM-DEL - 0691</t>
  </si>
  <si>
    <t>120.</t>
  </si>
  <si>
    <t>121.</t>
  </si>
  <si>
    <t>122.</t>
  </si>
  <si>
    <t>123.</t>
  </si>
  <si>
    <t>124.</t>
  </si>
  <si>
    <t>125.</t>
  </si>
  <si>
    <t>126.</t>
  </si>
  <si>
    <t>127.</t>
  </si>
  <si>
    <t>MON LCD BNQ-2-4,2</t>
  </si>
  <si>
    <t>128.</t>
  </si>
  <si>
    <t>129.</t>
  </si>
  <si>
    <t>Drukarka Samsung SL-M2026W</t>
  </si>
  <si>
    <t>130.</t>
  </si>
  <si>
    <t>131.</t>
  </si>
  <si>
    <t xml:space="preserve">Aparat COOLPIX A100 Srebrby NIKON </t>
  </si>
  <si>
    <t>132.</t>
  </si>
  <si>
    <t>133.</t>
  </si>
  <si>
    <t xml:space="preserve">Niszczarka KOBRA </t>
  </si>
  <si>
    <t>134.</t>
  </si>
  <si>
    <t>135.</t>
  </si>
  <si>
    <t>136.</t>
  </si>
  <si>
    <t>Drukarka HP LASERJET PRO 400 M402dne</t>
  </si>
  <si>
    <t>538/NC</t>
  </si>
  <si>
    <t>137.</t>
  </si>
  <si>
    <t>539/NC</t>
  </si>
  <si>
    <t>138.</t>
  </si>
  <si>
    <t>Urządzenie wielofunkcyjne HP PRO 400 MFP M426FDN</t>
  </si>
  <si>
    <t>540/NC</t>
  </si>
  <si>
    <t>139.</t>
  </si>
  <si>
    <t>Niszczarka BONSAII 3S30</t>
  </si>
  <si>
    <t>140.</t>
  </si>
  <si>
    <t xml:space="preserve">Niszczarki Genie 580XCD TURBO czarna 491,64*3 </t>
  </si>
  <si>
    <t>535,536,537/NC</t>
  </si>
  <si>
    <t>141.</t>
  </si>
  <si>
    <t>Urządzenie wielofukcyjne HP PRO 400 MFP M426FDN</t>
  </si>
  <si>
    <t>142.</t>
  </si>
  <si>
    <t>DEL Vostro 3667MT</t>
  </si>
  <si>
    <t>143.</t>
  </si>
  <si>
    <t>144.</t>
  </si>
  <si>
    <t>145.</t>
  </si>
  <si>
    <t>146.</t>
  </si>
  <si>
    <t>147.</t>
  </si>
  <si>
    <t>148.</t>
  </si>
  <si>
    <t xml:space="preserve">DELL VOSTRO </t>
  </si>
  <si>
    <t>149.</t>
  </si>
  <si>
    <t xml:space="preserve">Drukarka Laserowa LaserJetProM15a </t>
  </si>
  <si>
    <t>487-629/NC</t>
  </si>
  <si>
    <t>150.</t>
  </si>
  <si>
    <t>Urzadzenie wielofunkcyjne HP LIPROMFPM426DN</t>
  </si>
  <si>
    <t>487-630NC</t>
  </si>
  <si>
    <t>151.</t>
  </si>
  <si>
    <t xml:space="preserve">Niszczarka Genie 580xCDTurbo białą </t>
  </si>
  <si>
    <t>803-628NC</t>
  </si>
  <si>
    <t>152.</t>
  </si>
  <si>
    <t>Niszczarka BONSAII3S30</t>
  </si>
  <si>
    <t>803-627NC</t>
  </si>
  <si>
    <t>153.</t>
  </si>
  <si>
    <t>Dell Vostro 3670MT</t>
  </si>
  <si>
    <t>487-631NC</t>
  </si>
  <si>
    <t>DellVostro 3670MT</t>
  </si>
  <si>
    <t>487-632NC</t>
  </si>
  <si>
    <t>487-633NC</t>
  </si>
  <si>
    <t>487-634/NC</t>
  </si>
  <si>
    <t>487-635/NC</t>
  </si>
  <si>
    <t>487-636/NC</t>
  </si>
  <si>
    <t>RAZEM wysokocenne</t>
  </si>
  <si>
    <t>Lp.</t>
  </si>
  <si>
    <t>Nazwa</t>
  </si>
  <si>
    <t>RAZEM  niskocenne</t>
  </si>
  <si>
    <t>Łacznie wysokocenne i niskocenne</t>
  </si>
  <si>
    <t>mobilny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</si>
</sst>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vertical="center"/>
    </xf>
    <xf numFmtId="0" fontId="2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50F68-B052-49D0-B2DE-97D9631E38F8}">
  <dimension ref="A1:I167"/>
  <sheetViews>
    <sheetView tabSelected="1" topLeftCell="A112" zoomScale="118" zoomScaleNormal="118" workbookViewId="0">
      <selection activeCell="G62" sqref="G62"/>
    </sheetView>
  </sheetViews>
  <sheetFormatPr defaultRowHeight="15" x14ac:dyDescent="0.25"/>
  <cols>
    <col min="1" max="1" width="5" customWidth="1"/>
    <col min="2" max="2" width="40.42578125" customWidth="1"/>
    <col min="3" max="3" width="11.5703125" customWidth="1"/>
    <col min="4" max="4" width="13.7109375" customWidth="1"/>
  </cols>
  <sheetData>
    <row r="1" spans="1:9" x14ac:dyDescent="0.25">
      <c r="A1" s="1" t="s">
        <v>0</v>
      </c>
    </row>
    <row r="3" spans="1:9" x14ac:dyDescent="0.25">
      <c r="A3" s="1" t="s">
        <v>1</v>
      </c>
      <c r="B3" s="1"/>
      <c r="C3" s="2"/>
      <c r="D3" s="36"/>
      <c r="E3" s="36"/>
      <c r="F3" s="36"/>
      <c r="G3" s="36"/>
      <c r="H3" s="36"/>
      <c r="I3" s="36"/>
    </row>
    <row r="4" spans="1:9" x14ac:dyDescent="0.25">
      <c r="A4" s="1"/>
      <c r="B4" s="1"/>
      <c r="C4" s="2"/>
      <c r="D4" s="2"/>
      <c r="E4" s="2"/>
      <c r="F4" s="2"/>
      <c r="G4" s="2"/>
      <c r="H4" s="2"/>
      <c r="I4" s="2"/>
    </row>
    <row r="5" spans="1:9" x14ac:dyDescent="0.25">
      <c r="A5" s="1"/>
      <c r="B5" s="1"/>
      <c r="C5" s="9"/>
      <c r="D5" s="9"/>
      <c r="E5" s="9"/>
      <c r="F5" s="9"/>
      <c r="G5" s="9"/>
      <c r="H5" s="9"/>
      <c r="I5" s="9"/>
    </row>
    <row r="6" spans="1:9" x14ac:dyDescent="0.25">
      <c r="A6" s="1"/>
      <c r="B6" s="1" t="s">
        <v>2</v>
      </c>
      <c r="C6" s="9"/>
      <c r="D6" s="9"/>
      <c r="E6" s="9"/>
      <c r="F6" s="9"/>
      <c r="G6" s="9"/>
      <c r="H6" s="9"/>
      <c r="I6" s="9"/>
    </row>
    <row r="7" spans="1:9" x14ac:dyDescent="0.25">
      <c r="A7" s="14" t="s">
        <v>247</v>
      </c>
      <c r="B7" s="10" t="s">
        <v>248</v>
      </c>
      <c r="C7" s="14" t="s">
        <v>3</v>
      </c>
      <c r="D7" s="19" t="s">
        <v>4</v>
      </c>
      <c r="E7" s="14" t="s">
        <v>5</v>
      </c>
      <c r="F7" s="4"/>
      <c r="G7" s="4"/>
      <c r="H7" s="3"/>
      <c r="I7" s="3"/>
    </row>
    <row r="8" spans="1:9" x14ac:dyDescent="0.25">
      <c r="A8" s="15" t="s">
        <v>6</v>
      </c>
      <c r="B8" s="11" t="s">
        <v>7</v>
      </c>
      <c r="C8" s="21">
        <v>18683</v>
      </c>
      <c r="D8" s="14">
        <v>38</v>
      </c>
      <c r="E8" s="15">
        <v>2008</v>
      </c>
      <c r="F8" s="5"/>
      <c r="G8" s="5"/>
      <c r="H8" s="2"/>
      <c r="I8" s="2"/>
    </row>
    <row r="9" spans="1:9" x14ac:dyDescent="0.25">
      <c r="A9" s="15" t="s">
        <v>8</v>
      </c>
      <c r="B9" s="11" t="s">
        <v>9</v>
      </c>
      <c r="C9" s="21">
        <v>23888.9</v>
      </c>
      <c r="D9" s="14" t="s">
        <v>10</v>
      </c>
      <c r="E9" s="15">
        <v>2014</v>
      </c>
      <c r="F9" s="5"/>
      <c r="G9" s="5"/>
      <c r="H9" s="2"/>
      <c r="I9" s="2"/>
    </row>
    <row r="10" spans="1:9" x14ac:dyDescent="0.25">
      <c r="A10" s="15" t="s">
        <v>11</v>
      </c>
      <c r="B10" s="11" t="s">
        <v>12</v>
      </c>
      <c r="C10" s="21">
        <v>7770</v>
      </c>
      <c r="D10" s="19" t="s">
        <v>13</v>
      </c>
      <c r="E10" s="15">
        <v>2014</v>
      </c>
      <c r="F10" s="5"/>
      <c r="G10" s="5"/>
      <c r="H10" s="2"/>
      <c r="I10" s="2"/>
    </row>
    <row r="11" spans="1:9" ht="43.5" customHeight="1" x14ac:dyDescent="0.25">
      <c r="A11" s="15" t="s">
        <v>14</v>
      </c>
      <c r="B11" s="22" t="s">
        <v>15</v>
      </c>
      <c r="C11" s="23">
        <v>22595.1</v>
      </c>
      <c r="D11" s="19" t="s">
        <v>16</v>
      </c>
      <c r="E11" s="14">
        <v>2014</v>
      </c>
      <c r="F11" s="5"/>
      <c r="G11" s="5"/>
      <c r="H11" s="2"/>
      <c r="I11" s="2"/>
    </row>
    <row r="12" spans="1:9" ht="29.25" customHeight="1" x14ac:dyDescent="0.25">
      <c r="A12" s="15" t="s">
        <v>17</v>
      </c>
      <c r="B12" s="22" t="s">
        <v>18</v>
      </c>
      <c r="C12" s="23">
        <v>18300</v>
      </c>
      <c r="D12" s="19" t="s">
        <v>19</v>
      </c>
      <c r="E12" s="14">
        <v>2017</v>
      </c>
      <c r="F12" s="5"/>
      <c r="G12" s="5"/>
      <c r="H12" s="2"/>
      <c r="I12" s="2"/>
    </row>
    <row r="13" spans="1:9" ht="31.5" customHeight="1" x14ac:dyDescent="0.25">
      <c r="A13" s="15" t="s">
        <v>20</v>
      </c>
      <c r="B13" s="22" t="s">
        <v>21</v>
      </c>
      <c r="C13" s="23">
        <v>7051.37</v>
      </c>
      <c r="D13" s="19" t="s">
        <v>22</v>
      </c>
      <c r="E13" s="14">
        <v>2017</v>
      </c>
      <c r="F13" s="5"/>
      <c r="G13" s="5"/>
      <c r="H13" s="2"/>
      <c r="I13" s="2"/>
    </row>
    <row r="14" spans="1:9" ht="31.5" customHeight="1" x14ac:dyDescent="0.25">
      <c r="A14" s="15" t="s">
        <v>23</v>
      </c>
      <c r="B14" s="22" t="s">
        <v>24</v>
      </c>
      <c r="C14" s="23">
        <v>8900</v>
      </c>
      <c r="D14" s="19" t="s">
        <v>25</v>
      </c>
      <c r="E14" s="14">
        <v>2017</v>
      </c>
      <c r="F14" s="5"/>
      <c r="G14" s="5"/>
      <c r="H14" s="2"/>
      <c r="I14" s="2"/>
    </row>
    <row r="15" spans="1:9" ht="36.75" customHeight="1" x14ac:dyDescent="0.25">
      <c r="A15" s="15" t="s">
        <v>26</v>
      </c>
      <c r="B15" s="24" t="s">
        <v>27</v>
      </c>
      <c r="C15" s="21">
        <f>6724.3</f>
        <v>6724.3</v>
      </c>
      <c r="D15" s="19" t="s">
        <v>28</v>
      </c>
      <c r="E15" s="15">
        <v>2017</v>
      </c>
      <c r="F15" s="5"/>
      <c r="G15" s="5"/>
      <c r="H15" s="2"/>
      <c r="I15" s="2"/>
    </row>
    <row r="16" spans="1:9" ht="30" customHeight="1" x14ac:dyDescent="0.25">
      <c r="A16" s="15" t="s">
        <v>29</v>
      </c>
      <c r="B16" s="24" t="s">
        <v>30</v>
      </c>
      <c r="C16" s="21">
        <v>27835.79</v>
      </c>
      <c r="D16" s="19" t="s">
        <v>31</v>
      </c>
      <c r="E16" s="15">
        <v>2017</v>
      </c>
      <c r="F16" s="5"/>
      <c r="G16" s="5"/>
      <c r="H16" s="2"/>
      <c r="I16" s="2"/>
    </row>
    <row r="17" spans="1:9" x14ac:dyDescent="0.25">
      <c r="A17" s="18" t="s">
        <v>246</v>
      </c>
      <c r="B17" s="13"/>
      <c r="C17" s="25">
        <f>SUM(C8:C16)</f>
        <v>141748.46</v>
      </c>
      <c r="D17" s="16"/>
      <c r="E17" s="17" t="s">
        <v>34</v>
      </c>
      <c r="F17" s="6"/>
      <c r="G17" s="6"/>
      <c r="H17" s="1"/>
      <c r="I17" s="1"/>
    </row>
    <row r="18" spans="1:9" x14ac:dyDescent="0.25">
      <c r="A18" s="17"/>
      <c r="B18" s="13"/>
      <c r="C18" s="26"/>
      <c r="D18" s="16"/>
      <c r="E18" s="17"/>
      <c r="F18" s="6"/>
      <c r="G18" s="6"/>
      <c r="H18" s="1"/>
      <c r="I18" s="1"/>
    </row>
    <row r="19" spans="1:9" x14ac:dyDescent="0.25">
      <c r="A19" s="17"/>
      <c r="B19" s="12" t="s">
        <v>38</v>
      </c>
      <c r="C19" s="26"/>
      <c r="D19" s="16"/>
      <c r="E19" s="17"/>
      <c r="F19" s="6"/>
      <c r="G19" s="6"/>
      <c r="H19" s="1"/>
      <c r="I19" s="1"/>
    </row>
    <row r="20" spans="1:9" x14ac:dyDescent="0.25">
      <c r="A20" s="14" t="s">
        <v>247</v>
      </c>
      <c r="B20" s="10" t="s">
        <v>248</v>
      </c>
      <c r="C20" s="14" t="s">
        <v>3</v>
      </c>
      <c r="D20" s="19" t="s">
        <v>4</v>
      </c>
      <c r="E20" s="14" t="s">
        <v>5</v>
      </c>
      <c r="F20" s="6"/>
      <c r="G20" s="6"/>
      <c r="H20" s="1"/>
      <c r="I20" s="1"/>
    </row>
    <row r="21" spans="1:9" x14ac:dyDescent="0.25">
      <c r="A21" s="15" t="s">
        <v>32</v>
      </c>
      <c r="B21" s="11" t="s">
        <v>40</v>
      </c>
      <c r="C21" s="21">
        <v>1969.38</v>
      </c>
      <c r="D21" s="14" t="s">
        <v>41</v>
      </c>
      <c r="E21" s="15">
        <v>2006</v>
      </c>
      <c r="F21" s="6"/>
      <c r="G21" s="6"/>
      <c r="H21" s="1"/>
      <c r="I21" s="1"/>
    </row>
    <row r="22" spans="1:9" x14ac:dyDescent="0.25">
      <c r="A22" s="15" t="s">
        <v>33</v>
      </c>
      <c r="B22" s="11" t="s">
        <v>43</v>
      </c>
      <c r="C22" s="21">
        <v>1908.34</v>
      </c>
      <c r="D22" s="14">
        <v>354</v>
      </c>
      <c r="E22" s="15">
        <v>2015</v>
      </c>
      <c r="F22" s="6"/>
      <c r="G22" s="6"/>
      <c r="H22" s="2"/>
      <c r="I22" s="2"/>
    </row>
    <row r="23" spans="1:9" x14ac:dyDescent="0.25">
      <c r="A23" s="15" t="s">
        <v>35</v>
      </c>
      <c r="B23" s="11" t="s">
        <v>45</v>
      </c>
      <c r="C23" s="21">
        <v>607.69000000000005</v>
      </c>
      <c r="D23" s="14">
        <v>115</v>
      </c>
      <c r="E23" s="15">
        <v>2008</v>
      </c>
      <c r="F23" s="5"/>
      <c r="G23" s="6"/>
      <c r="H23" s="2"/>
      <c r="I23" s="2"/>
    </row>
    <row r="24" spans="1:9" x14ac:dyDescent="0.25">
      <c r="A24" s="15" t="s">
        <v>36</v>
      </c>
      <c r="B24" s="11" t="s">
        <v>47</v>
      </c>
      <c r="C24" s="21">
        <v>1406.88</v>
      </c>
      <c r="D24" s="14">
        <v>143</v>
      </c>
      <c r="E24" s="15">
        <v>2009</v>
      </c>
      <c r="F24" s="6"/>
      <c r="G24" s="6"/>
      <c r="H24" s="1"/>
      <c r="I24" s="1"/>
    </row>
    <row r="25" spans="1:9" x14ac:dyDescent="0.25">
      <c r="A25" s="15" t="s">
        <v>37</v>
      </c>
      <c r="B25" s="11" t="s">
        <v>49</v>
      </c>
      <c r="C25" s="21">
        <v>707.92</v>
      </c>
      <c r="D25" s="14">
        <v>145</v>
      </c>
      <c r="E25" s="15">
        <v>2009</v>
      </c>
      <c r="F25" s="5"/>
      <c r="G25" s="6"/>
      <c r="H25" s="2"/>
      <c r="I25" s="2"/>
    </row>
    <row r="26" spans="1:9" x14ac:dyDescent="0.25">
      <c r="A26" s="15" t="s">
        <v>39</v>
      </c>
      <c r="B26" s="11" t="s">
        <v>51</v>
      </c>
      <c r="C26" s="21">
        <v>341.3</v>
      </c>
      <c r="D26" s="14">
        <v>181</v>
      </c>
      <c r="E26" s="15">
        <v>2010</v>
      </c>
      <c r="F26" s="5"/>
      <c r="G26" s="5"/>
      <c r="H26" s="6"/>
      <c r="I26" s="2"/>
    </row>
    <row r="27" spans="1:9" x14ac:dyDescent="0.25">
      <c r="A27" s="15" t="s">
        <v>42</v>
      </c>
      <c r="B27" s="11" t="s">
        <v>53</v>
      </c>
      <c r="C27" s="21">
        <v>949.94</v>
      </c>
      <c r="D27" s="14">
        <v>185</v>
      </c>
      <c r="E27" s="15">
        <v>2010</v>
      </c>
      <c r="F27" s="5"/>
      <c r="G27" s="5"/>
      <c r="H27" s="6"/>
      <c r="I27" s="2"/>
    </row>
    <row r="28" spans="1:9" x14ac:dyDescent="0.25">
      <c r="A28" s="15" t="s">
        <v>44</v>
      </c>
      <c r="B28" s="11" t="s">
        <v>55</v>
      </c>
      <c r="C28" s="21">
        <v>1394.92</v>
      </c>
      <c r="D28" s="14">
        <v>184</v>
      </c>
      <c r="E28" s="15">
        <v>2010</v>
      </c>
      <c r="F28" s="5"/>
      <c r="G28" s="5"/>
      <c r="H28" s="6"/>
      <c r="I28" s="2"/>
    </row>
    <row r="29" spans="1:9" x14ac:dyDescent="0.25">
      <c r="A29" s="15" t="s">
        <v>46</v>
      </c>
      <c r="B29" s="24" t="s">
        <v>57</v>
      </c>
      <c r="C29" s="21">
        <v>618.07000000000005</v>
      </c>
      <c r="D29" s="14">
        <v>187</v>
      </c>
      <c r="E29" s="15">
        <v>2010</v>
      </c>
      <c r="F29" s="5"/>
      <c r="G29" s="5"/>
      <c r="H29" s="6"/>
      <c r="I29" s="1"/>
    </row>
    <row r="30" spans="1:9" x14ac:dyDescent="0.25">
      <c r="A30" s="15" t="s">
        <v>48</v>
      </c>
      <c r="B30" s="11" t="s">
        <v>59</v>
      </c>
      <c r="C30" s="21">
        <v>363.44</v>
      </c>
      <c r="D30" s="14">
        <v>215</v>
      </c>
      <c r="E30" s="15">
        <v>2011</v>
      </c>
      <c r="F30" s="5"/>
      <c r="G30" s="5"/>
      <c r="H30" s="6"/>
      <c r="I30" s="2"/>
    </row>
    <row r="31" spans="1:9" x14ac:dyDescent="0.25">
      <c r="A31" s="15" t="s">
        <v>50</v>
      </c>
      <c r="B31" s="11" t="s">
        <v>61</v>
      </c>
      <c r="C31" s="21">
        <v>363.19</v>
      </c>
      <c r="D31" s="14">
        <v>222</v>
      </c>
      <c r="E31" s="15">
        <v>2011</v>
      </c>
      <c r="F31" s="5"/>
      <c r="G31" s="5"/>
      <c r="H31" s="6"/>
      <c r="I31" s="2"/>
    </row>
    <row r="32" spans="1:9" x14ac:dyDescent="0.25">
      <c r="A32" s="15" t="s">
        <v>52</v>
      </c>
      <c r="B32" s="11" t="s">
        <v>63</v>
      </c>
      <c r="C32" s="21">
        <v>2664.1</v>
      </c>
      <c r="D32" s="14">
        <v>249</v>
      </c>
      <c r="E32" s="15">
        <v>2011</v>
      </c>
      <c r="F32" s="6"/>
      <c r="G32" s="5"/>
      <c r="H32" s="2"/>
      <c r="I32" s="2"/>
    </row>
    <row r="33" spans="1:9" x14ac:dyDescent="0.25">
      <c r="A33" s="15" t="s">
        <v>54</v>
      </c>
      <c r="B33" s="11" t="s">
        <v>63</v>
      </c>
      <c r="C33" s="21">
        <v>2664.1</v>
      </c>
      <c r="D33" s="14">
        <v>254</v>
      </c>
      <c r="E33" s="15">
        <v>2011</v>
      </c>
      <c r="F33" s="6"/>
      <c r="G33" s="5"/>
      <c r="H33" s="2"/>
      <c r="I33" s="2"/>
    </row>
    <row r="34" spans="1:9" x14ac:dyDescent="0.25">
      <c r="A34" s="15" t="s">
        <v>56</v>
      </c>
      <c r="B34" s="11" t="s">
        <v>63</v>
      </c>
      <c r="C34" s="21">
        <v>2664.1</v>
      </c>
      <c r="D34" s="14">
        <v>255</v>
      </c>
      <c r="E34" s="15">
        <v>2011</v>
      </c>
      <c r="F34" s="6"/>
      <c r="G34" s="5"/>
      <c r="H34" s="2"/>
      <c r="I34" s="2"/>
    </row>
    <row r="35" spans="1:9" x14ac:dyDescent="0.25">
      <c r="A35" s="15" t="s">
        <v>58</v>
      </c>
      <c r="B35" s="11" t="s">
        <v>67</v>
      </c>
      <c r="C35" s="21">
        <v>761</v>
      </c>
      <c r="D35" s="14">
        <v>259</v>
      </c>
      <c r="E35" s="15">
        <v>2011</v>
      </c>
      <c r="F35" s="5"/>
      <c r="G35" s="6"/>
      <c r="H35" s="2"/>
      <c r="I35" s="2"/>
    </row>
    <row r="36" spans="1:9" x14ac:dyDescent="0.25">
      <c r="A36" s="15" t="s">
        <v>60</v>
      </c>
      <c r="B36" s="11" t="s">
        <v>69</v>
      </c>
      <c r="C36" s="21">
        <v>2949</v>
      </c>
      <c r="D36" s="14">
        <v>261</v>
      </c>
      <c r="E36" s="15">
        <v>2012</v>
      </c>
      <c r="F36" s="5"/>
      <c r="G36" s="5"/>
      <c r="H36" s="6"/>
      <c r="I36" s="2"/>
    </row>
    <row r="37" spans="1:9" x14ac:dyDescent="0.25">
      <c r="A37" s="15" t="s">
        <v>62</v>
      </c>
      <c r="B37" s="11" t="s">
        <v>47</v>
      </c>
      <c r="C37" s="21">
        <v>1406.88</v>
      </c>
      <c r="D37" s="14">
        <v>144</v>
      </c>
      <c r="E37" s="15">
        <v>2009</v>
      </c>
      <c r="F37" s="6"/>
      <c r="G37" s="6"/>
      <c r="H37" s="1"/>
      <c r="I37" s="1"/>
    </row>
    <row r="38" spans="1:9" x14ac:dyDescent="0.25">
      <c r="A38" s="15" t="s">
        <v>64</v>
      </c>
      <c r="B38" s="11" t="s">
        <v>49</v>
      </c>
      <c r="C38" s="21">
        <v>707.92</v>
      </c>
      <c r="D38" s="14">
        <v>146</v>
      </c>
      <c r="E38" s="15">
        <v>2009</v>
      </c>
      <c r="F38" s="5"/>
      <c r="G38" s="6"/>
      <c r="H38" s="2"/>
      <c r="I38" s="2"/>
    </row>
    <row r="39" spans="1:9" x14ac:dyDescent="0.25">
      <c r="A39" s="15" t="s">
        <v>65</v>
      </c>
      <c r="B39" s="11" t="s">
        <v>73</v>
      </c>
      <c r="C39" s="21">
        <v>2238.66</v>
      </c>
      <c r="D39" s="14">
        <v>156</v>
      </c>
      <c r="E39" s="15">
        <v>2009</v>
      </c>
      <c r="F39" s="6"/>
      <c r="G39" s="5"/>
      <c r="H39" s="2"/>
      <c r="I39" s="2"/>
    </row>
    <row r="40" spans="1:9" x14ac:dyDescent="0.25">
      <c r="A40" s="15" t="s">
        <v>66</v>
      </c>
      <c r="B40" s="11" t="s">
        <v>75</v>
      </c>
      <c r="C40" s="21">
        <v>716.1</v>
      </c>
      <c r="D40" s="14">
        <v>216</v>
      </c>
      <c r="E40" s="15">
        <v>2011</v>
      </c>
      <c r="F40" s="5"/>
      <c r="G40" s="5"/>
      <c r="H40" s="6"/>
      <c r="I40" s="2"/>
    </row>
    <row r="41" spans="1:9" x14ac:dyDescent="0.25">
      <c r="A41" s="15" t="s">
        <v>68</v>
      </c>
      <c r="B41" s="11" t="s">
        <v>77</v>
      </c>
      <c r="C41" s="21">
        <v>1443.7</v>
      </c>
      <c r="D41" s="19">
        <v>295</v>
      </c>
      <c r="E41" s="15">
        <v>2013</v>
      </c>
      <c r="F41" s="5"/>
      <c r="G41" s="5"/>
      <c r="H41" s="2"/>
      <c r="I41" s="2"/>
    </row>
    <row r="42" spans="1:9" x14ac:dyDescent="0.25">
      <c r="A42" s="15" t="s">
        <v>70</v>
      </c>
      <c r="B42" s="11" t="s">
        <v>77</v>
      </c>
      <c r="C42" s="21">
        <v>1443.7</v>
      </c>
      <c r="D42" s="19">
        <v>296</v>
      </c>
      <c r="E42" s="15">
        <v>2013</v>
      </c>
      <c r="F42" s="5"/>
      <c r="G42" s="5"/>
      <c r="H42" s="2"/>
      <c r="I42" s="2"/>
    </row>
    <row r="43" spans="1:9" x14ac:dyDescent="0.25">
      <c r="A43" s="15" t="s">
        <v>71</v>
      </c>
      <c r="B43" s="11" t="s">
        <v>77</v>
      </c>
      <c r="C43" s="21">
        <v>1443.7</v>
      </c>
      <c r="D43" s="19">
        <v>297</v>
      </c>
      <c r="E43" s="15">
        <v>2013</v>
      </c>
      <c r="F43" s="5"/>
      <c r="G43" s="5"/>
      <c r="H43" s="2"/>
      <c r="I43" s="2"/>
    </row>
    <row r="44" spans="1:9" x14ac:dyDescent="0.25">
      <c r="A44" s="15" t="s">
        <v>72</v>
      </c>
      <c r="B44" s="11" t="s">
        <v>77</v>
      </c>
      <c r="C44" s="21">
        <v>1443.71</v>
      </c>
      <c r="D44" s="19">
        <v>298</v>
      </c>
      <c r="E44" s="15">
        <v>2013</v>
      </c>
      <c r="F44" s="5"/>
      <c r="G44" s="5"/>
      <c r="H44" s="2"/>
      <c r="I44" s="2"/>
    </row>
    <row r="45" spans="1:9" x14ac:dyDescent="0.25">
      <c r="A45" s="15" t="s">
        <v>74</v>
      </c>
      <c r="B45" s="11" t="s">
        <v>82</v>
      </c>
      <c r="C45" s="21">
        <v>404.94</v>
      </c>
      <c r="D45" s="19">
        <v>299</v>
      </c>
      <c r="E45" s="15">
        <v>2013</v>
      </c>
      <c r="F45" s="5"/>
      <c r="G45" s="5"/>
      <c r="H45" s="2"/>
      <c r="I45" s="2"/>
    </row>
    <row r="46" spans="1:9" x14ac:dyDescent="0.25">
      <c r="A46" s="15" t="s">
        <v>76</v>
      </c>
      <c r="B46" s="11" t="s">
        <v>82</v>
      </c>
      <c r="C46" s="21">
        <v>404.94</v>
      </c>
      <c r="D46" s="19">
        <v>300</v>
      </c>
      <c r="E46" s="15">
        <v>2013</v>
      </c>
      <c r="F46" s="5"/>
      <c r="G46" s="5"/>
      <c r="H46" s="2"/>
      <c r="I46" s="2"/>
    </row>
    <row r="47" spans="1:9" x14ac:dyDescent="0.25">
      <c r="A47" s="15" t="s">
        <v>78</v>
      </c>
      <c r="B47" s="11" t="s">
        <v>82</v>
      </c>
      <c r="C47" s="21">
        <v>404.94</v>
      </c>
      <c r="D47" s="19">
        <v>301</v>
      </c>
      <c r="E47" s="15">
        <v>2013</v>
      </c>
      <c r="F47" s="5"/>
      <c r="G47" s="5"/>
      <c r="H47" s="2"/>
      <c r="I47" s="2"/>
    </row>
    <row r="48" spans="1:9" x14ac:dyDescent="0.25">
      <c r="A48" s="15" t="s">
        <v>79</v>
      </c>
      <c r="B48" s="11" t="s">
        <v>82</v>
      </c>
      <c r="C48" s="21">
        <v>404.94</v>
      </c>
      <c r="D48" s="19">
        <v>302</v>
      </c>
      <c r="E48" s="15">
        <v>2013</v>
      </c>
      <c r="F48" s="5"/>
      <c r="G48" s="5"/>
      <c r="H48" s="2"/>
      <c r="I48" s="2"/>
    </row>
    <row r="49" spans="1:9" x14ac:dyDescent="0.25">
      <c r="A49" s="15" t="s">
        <v>80</v>
      </c>
      <c r="B49" s="11" t="s">
        <v>82</v>
      </c>
      <c r="C49" s="21">
        <v>404.94</v>
      </c>
      <c r="D49" s="19">
        <v>303</v>
      </c>
      <c r="E49" s="15">
        <v>2013</v>
      </c>
      <c r="F49" s="5"/>
      <c r="G49" s="5"/>
      <c r="H49" s="2"/>
      <c r="I49" s="2"/>
    </row>
    <row r="50" spans="1:9" x14ac:dyDescent="0.25">
      <c r="A50" s="15" t="s">
        <v>81</v>
      </c>
      <c r="B50" s="11" t="s">
        <v>82</v>
      </c>
      <c r="C50" s="21">
        <v>404.95</v>
      </c>
      <c r="D50" s="19">
        <v>304</v>
      </c>
      <c r="E50" s="15">
        <v>2013</v>
      </c>
      <c r="F50" s="5"/>
      <c r="G50" s="5"/>
      <c r="H50" s="2"/>
      <c r="I50" s="2"/>
    </row>
    <row r="51" spans="1:9" x14ac:dyDescent="0.25">
      <c r="A51" s="15" t="s">
        <v>83</v>
      </c>
      <c r="B51" s="11" t="s">
        <v>82</v>
      </c>
      <c r="C51" s="21">
        <v>404.95</v>
      </c>
      <c r="D51" s="19">
        <v>305</v>
      </c>
      <c r="E51" s="15">
        <v>2013</v>
      </c>
      <c r="F51" s="5"/>
      <c r="G51" s="5"/>
      <c r="H51" s="2"/>
      <c r="I51" s="2"/>
    </row>
    <row r="52" spans="1:9" x14ac:dyDescent="0.25">
      <c r="A52" s="15" t="s">
        <v>84</v>
      </c>
      <c r="B52" s="11" t="s">
        <v>82</v>
      </c>
      <c r="C52" s="21">
        <v>404.95</v>
      </c>
      <c r="D52" s="19">
        <v>306</v>
      </c>
      <c r="E52" s="15">
        <v>2013</v>
      </c>
      <c r="F52" s="5"/>
      <c r="G52" s="5"/>
      <c r="H52" s="2"/>
      <c r="I52" s="2"/>
    </row>
    <row r="53" spans="1:9" x14ac:dyDescent="0.25">
      <c r="A53" s="15" t="s">
        <v>85</v>
      </c>
      <c r="B53" s="27" t="s">
        <v>91</v>
      </c>
      <c r="C53" s="28">
        <v>1804.64</v>
      </c>
      <c r="D53" s="29">
        <v>307</v>
      </c>
      <c r="E53" s="30">
        <v>2013</v>
      </c>
      <c r="F53" s="5" t="s">
        <v>251</v>
      </c>
      <c r="G53" s="5"/>
      <c r="H53" s="2"/>
      <c r="I53" s="2"/>
    </row>
    <row r="54" spans="1:9" x14ac:dyDescent="0.25">
      <c r="A54" s="15" t="s">
        <v>86</v>
      </c>
      <c r="B54" s="11" t="s">
        <v>93</v>
      </c>
      <c r="C54" s="21">
        <v>1624</v>
      </c>
      <c r="D54" s="19">
        <v>309</v>
      </c>
      <c r="E54" s="15">
        <v>2013</v>
      </c>
      <c r="F54" s="5"/>
      <c r="G54" s="5"/>
      <c r="H54" s="2"/>
      <c r="I54" s="2"/>
    </row>
    <row r="55" spans="1:9" x14ac:dyDescent="0.25">
      <c r="A55" s="15" t="s">
        <v>87</v>
      </c>
      <c r="B55" s="11" t="s">
        <v>93</v>
      </c>
      <c r="C55" s="21">
        <v>1624</v>
      </c>
      <c r="D55" s="19">
        <v>310</v>
      </c>
      <c r="E55" s="15">
        <v>2013</v>
      </c>
      <c r="F55" s="5"/>
      <c r="G55" s="5"/>
      <c r="H55" s="2"/>
      <c r="I55" s="2"/>
    </row>
    <row r="56" spans="1:9" x14ac:dyDescent="0.25">
      <c r="A56" s="15" t="s">
        <v>88</v>
      </c>
      <c r="B56" s="11" t="s">
        <v>96</v>
      </c>
      <c r="C56" s="21">
        <v>656.5</v>
      </c>
      <c r="D56" s="19">
        <v>311</v>
      </c>
      <c r="E56" s="15">
        <v>2014</v>
      </c>
      <c r="F56" s="5"/>
      <c r="G56" s="5"/>
      <c r="H56" s="2"/>
      <c r="I56" s="2"/>
    </row>
    <row r="57" spans="1:9" x14ac:dyDescent="0.25">
      <c r="A57" s="15" t="s">
        <v>89</v>
      </c>
      <c r="B57" s="11" t="s">
        <v>96</v>
      </c>
      <c r="C57" s="21">
        <v>656.5</v>
      </c>
      <c r="D57" s="19">
        <v>312</v>
      </c>
      <c r="E57" s="15">
        <v>2014</v>
      </c>
      <c r="F57" s="5"/>
      <c r="G57" s="5"/>
      <c r="H57" s="2"/>
      <c r="I57" s="2"/>
    </row>
    <row r="58" spans="1:9" x14ac:dyDescent="0.25">
      <c r="A58" s="15" t="s">
        <v>90</v>
      </c>
      <c r="B58" s="11" t="s">
        <v>99</v>
      </c>
      <c r="C58" s="21">
        <v>443.88</v>
      </c>
      <c r="D58" s="19">
        <v>321</v>
      </c>
      <c r="E58" s="15">
        <v>2014</v>
      </c>
      <c r="F58" s="5"/>
      <c r="G58" s="5"/>
      <c r="H58" s="2"/>
      <c r="I58" s="2"/>
    </row>
    <row r="59" spans="1:9" x14ac:dyDescent="0.25">
      <c r="A59" s="15" t="s">
        <v>92</v>
      </c>
      <c r="B59" s="11" t="s">
        <v>99</v>
      </c>
      <c r="C59" s="21">
        <v>443.92</v>
      </c>
      <c r="D59" s="19">
        <v>322</v>
      </c>
      <c r="E59" s="15">
        <v>2014</v>
      </c>
      <c r="F59" s="5"/>
      <c r="G59" s="5"/>
      <c r="H59" s="2"/>
      <c r="I59" s="2"/>
    </row>
    <row r="60" spans="1:9" x14ac:dyDescent="0.25">
      <c r="A60" s="15" t="s">
        <v>94</v>
      </c>
      <c r="B60" s="11" t="s">
        <v>99</v>
      </c>
      <c r="C60" s="21">
        <v>443.92</v>
      </c>
      <c r="D60" s="19">
        <v>323</v>
      </c>
      <c r="E60" s="15">
        <v>2014</v>
      </c>
      <c r="F60" s="5"/>
      <c r="G60" s="5"/>
      <c r="H60" s="2"/>
      <c r="I60" s="2"/>
    </row>
    <row r="61" spans="1:9" x14ac:dyDescent="0.25">
      <c r="A61" s="15" t="s">
        <v>95</v>
      </c>
      <c r="B61" s="11" t="s">
        <v>99</v>
      </c>
      <c r="C61" s="21">
        <v>443.92</v>
      </c>
      <c r="D61" s="19">
        <v>324</v>
      </c>
      <c r="E61" s="15">
        <v>2014</v>
      </c>
      <c r="F61" s="5"/>
      <c r="G61" s="5"/>
      <c r="H61" s="2"/>
      <c r="I61" s="2"/>
    </row>
    <row r="62" spans="1:9" x14ac:dyDescent="0.25">
      <c r="A62" s="15" t="s">
        <v>97</v>
      </c>
      <c r="B62" s="11" t="s">
        <v>99</v>
      </c>
      <c r="C62" s="21">
        <v>443.92</v>
      </c>
      <c r="D62" s="19">
        <v>325</v>
      </c>
      <c r="E62" s="15">
        <v>2014</v>
      </c>
      <c r="F62" s="5"/>
      <c r="G62" s="5"/>
      <c r="H62" s="2"/>
      <c r="I62" s="2"/>
    </row>
    <row r="63" spans="1:9" x14ac:dyDescent="0.25">
      <c r="A63" s="15" t="s">
        <v>98</v>
      </c>
      <c r="B63" s="11" t="s">
        <v>99</v>
      </c>
      <c r="C63" s="21">
        <v>443.92</v>
      </c>
      <c r="D63" s="19">
        <v>326</v>
      </c>
      <c r="E63" s="15">
        <v>2014</v>
      </c>
      <c r="F63" s="5"/>
      <c r="G63" s="5"/>
      <c r="H63" s="2"/>
      <c r="I63" s="2"/>
    </row>
    <row r="64" spans="1:9" x14ac:dyDescent="0.25">
      <c r="A64" s="15" t="s">
        <v>100</v>
      </c>
      <c r="B64" s="11" t="s">
        <v>99</v>
      </c>
      <c r="C64" s="21">
        <v>443.92</v>
      </c>
      <c r="D64" s="19">
        <v>327</v>
      </c>
      <c r="E64" s="15">
        <v>2014</v>
      </c>
      <c r="F64" s="5"/>
      <c r="G64" s="5"/>
      <c r="H64" s="2"/>
      <c r="I64" s="2"/>
    </row>
    <row r="65" spans="1:9" x14ac:dyDescent="0.25">
      <c r="A65" s="15" t="s">
        <v>101</v>
      </c>
      <c r="B65" s="11" t="s">
        <v>99</v>
      </c>
      <c r="C65" s="21">
        <v>443.92</v>
      </c>
      <c r="D65" s="19">
        <v>328</v>
      </c>
      <c r="E65" s="15">
        <v>2014</v>
      </c>
      <c r="F65" s="5"/>
      <c r="G65" s="5"/>
      <c r="H65" s="2"/>
      <c r="I65" s="2"/>
    </row>
    <row r="66" spans="1:9" x14ac:dyDescent="0.25">
      <c r="A66" s="15" t="s">
        <v>102</v>
      </c>
      <c r="B66" s="11" t="s">
        <v>99</v>
      </c>
      <c r="C66" s="21">
        <v>443.92</v>
      </c>
      <c r="D66" s="19">
        <v>329</v>
      </c>
      <c r="E66" s="15">
        <v>2014</v>
      </c>
      <c r="F66" s="5"/>
      <c r="G66" s="5"/>
      <c r="H66" s="2"/>
      <c r="I66" s="2"/>
    </row>
    <row r="67" spans="1:9" x14ac:dyDescent="0.25">
      <c r="A67" s="15" t="s">
        <v>103</v>
      </c>
      <c r="B67" s="11" t="s">
        <v>99</v>
      </c>
      <c r="C67" s="21">
        <v>443.92</v>
      </c>
      <c r="D67" s="19">
        <v>330</v>
      </c>
      <c r="E67" s="15">
        <v>2014</v>
      </c>
      <c r="F67" s="5"/>
      <c r="G67" s="5"/>
      <c r="H67" s="2"/>
      <c r="I67" s="2"/>
    </row>
    <row r="68" spans="1:9" x14ac:dyDescent="0.25">
      <c r="A68" s="15" t="s">
        <v>104</v>
      </c>
      <c r="B68" s="11" t="s">
        <v>99</v>
      </c>
      <c r="C68" s="21">
        <v>443.92</v>
      </c>
      <c r="D68" s="19">
        <v>331</v>
      </c>
      <c r="E68" s="15">
        <v>2014</v>
      </c>
      <c r="F68" s="5"/>
      <c r="G68" s="5"/>
      <c r="H68" s="2"/>
      <c r="I68" s="2"/>
    </row>
    <row r="69" spans="1:9" x14ac:dyDescent="0.25">
      <c r="A69" s="15" t="s">
        <v>105</v>
      </c>
      <c r="B69" s="11" t="s">
        <v>99</v>
      </c>
      <c r="C69" s="21">
        <v>443.92</v>
      </c>
      <c r="D69" s="19">
        <v>332</v>
      </c>
      <c r="E69" s="15">
        <v>2014</v>
      </c>
      <c r="F69" s="5"/>
      <c r="G69" s="5"/>
      <c r="H69" s="2"/>
      <c r="I69" s="2"/>
    </row>
    <row r="70" spans="1:9" x14ac:dyDescent="0.25">
      <c r="A70" s="15" t="s">
        <v>106</v>
      </c>
      <c r="B70" s="27" t="s">
        <v>112</v>
      </c>
      <c r="C70" s="28">
        <v>3379.76</v>
      </c>
      <c r="D70" s="29">
        <v>333</v>
      </c>
      <c r="E70" s="30">
        <v>2014</v>
      </c>
      <c r="F70" s="5" t="s">
        <v>251</v>
      </c>
      <c r="G70" s="5"/>
      <c r="H70" s="2"/>
      <c r="I70" s="2"/>
    </row>
    <row r="71" spans="1:9" x14ac:dyDescent="0.25">
      <c r="A71" s="15" t="s">
        <v>107</v>
      </c>
      <c r="B71" s="27" t="s">
        <v>112</v>
      </c>
      <c r="C71" s="28">
        <v>3379.77</v>
      </c>
      <c r="D71" s="29">
        <v>334</v>
      </c>
      <c r="E71" s="30">
        <v>2014</v>
      </c>
      <c r="F71" s="5" t="s">
        <v>251</v>
      </c>
      <c r="G71" s="5"/>
      <c r="H71" s="2"/>
      <c r="I71" s="2"/>
    </row>
    <row r="72" spans="1:9" x14ac:dyDescent="0.25">
      <c r="A72" s="15" t="s">
        <v>108</v>
      </c>
      <c r="B72" s="11" t="s">
        <v>115</v>
      </c>
      <c r="C72" s="21">
        <v>2339.73</v>
      </c>
      <c r="D72" s="19">
        <v>335</v>
      </c>
      <c r="E72" s="15">
        <v>2014</v>
      </c>
      <c r="F72" s="5"/>
      <c r="G72" s="5"/>
      <c r="H72" s="2"/>
      <c r="I72" s="2"/>
    </row>
    <row r="73" spans="1:9" x14ac:dyDescent="0.25">
      <c r="A73" s="15" t="s">
        <v>109</v>
      </c>
      <c r="B73" s="11" t="s">
        <v>43</v>
      </c>
      <c r="C73" s="21">
        <v>1908.34</v>
      </c>
      <c r="D73" s="19">
        <v>355</v>
      </c>
      <c r="E73" s="15">
        <v>2015</v>
      </c>
      <c r="F73" s="5"/>
      <c r="G73" s="5"/>
      <c r="H73" s="2"/>
      <c r="I73" s="2"/>
    </row>
    <row r="74" spans="1:9" x14ac:dyDescent="0.25">
      <c r="A74" s="15" t="s">
        <v>110</v>
      </c>
      <c r="B74" s="11" t="s">
        <v>43</v>
      </c>
      <c r="C74" s="21">
        <v>1908.32</v>
      </c>
      <c r="D74" s="19">
        <v>356</v>
      </c>
      <c r="E74" s="15">
        <v>2015</v>
      </c>
      <c r="F74" s="5"/>
      <c r="G74" s="5"/>
      <c r="H74" s="2"/>
      <c r="I74" s="2"/>
    </row>
    <row r="75" spans="1:9" x14ac:dyDescent="0.25">
      <c r="A75" s="15" t="s">
        <v>111</v>
      </c>
      <c r="B75" s="11" t="s">
        <v>119</v>
      </c>
      <c r="C75" s="21">
        <v>3421</v>
      </c>
      <c r="D75" s="19">
        <v>357</v>
      </c>
      <c r="E75" s="15">
        <v>2015</v>
      </c>
      <c r="F75" s="5"/>
      <c r="G75" s="5"/>
      <c r="H75" s="2"/>
      <c r="I75" s="2"/>
    </row>
    <row r="76" spans="1:9" x14ac:dyDescent="0.25">
      <c r="A76" s="15" t="s">
        <v>113</v>
      </c>
      <c r="B76" s="11" t="s">
        <v>119</v>
      </c>
      <c r="C76" s="21">
        <v>3421</v>
      </c>
      <c r="D76" s="19">
        <v>358</v>
      </c>
      <c r="E76" s="15">
        <v>2015</v>
      </c>
      <c r="F76" s="5"/>
      <c r="G76" s="5"/>
      <c r="H76" s="2"/>
      <c r="I76" s="2"/>
    </row>
    <row r="77" spans="1:9" x14ac:dyDescent="0.25">
      <c r="A77" s="15" t="s">
        <v>114</v>
      </c>
      <c r="B77" s="11" t="s">
        <v>122</v>
      </c>
      <c r="C77" s="21">
        <v>2924.24</v>
      </c>
      <c r="D77" s="19">
        <v>405</v>
      </c>
      <c r="E77" s="15">
        <v>2015</v>
      </c>
      <c r="F77" s="5"/>
      <c r="G77" s="5"/>
      <c r="H77" s="2"/>
      <c r="I77" s="2"/>
    </row>
    <row r="78" spans="1:9" x14ac:dyDescent="0.25">
      <c r="A78" s="15" t="s">
        <v>116</v>
      </c>
      <c r="B78" s="11" t="s">
        <v>124</v>
      </c>
      <c r="C78" s="21">
        <f>1715.91</f>
        <v>1715.91</v>
      </c>
      <c r="D78" s="19">
        <v>406</v>
      </c>
      <c r="E78" s="15">
        <v>2015</v>
      </c>
      <c r="F78" s="5"/>
      <c r="G78" s="5"/>
      <c r="H78" s="2"/>
      <c r="I78" s="2"/>
    </row>
    <row r="79" spans="1:9" x14ac:dyDescent="0.25">
      <c r="A79" s="15" t="s">
        <v>117</v>
      </c>
      <c r="B79" s="11" t="s">
        <v>126</v>
      </c>
      <c r="C79" s="21">
        <v>2575</v>
      </c>
      <c r="D79" s="19">
        <v>407</v>
      </c>
      <c r="E79" s="15">
        <v>2016</v>
      </c>
      <c r="F79" s="5"/>
      <c r="G79" s="5"/>
      <c r="H79" s="2"/>
      <c r="I79" s="2"/>
    </row>
    <row r="80" spans="1:9" x14ac:dyDescent="0.25">
      <c r="A80" s="15" t="s">
        <v>118</v>
      </c>
      <c r="B80" s="11" t="s">
        <v>128</v>
      </c>
      <c r="C80" s="21">
        <v>2064.67</v>
      </c>
      <c r="D80" s="19">
        <v>415</v>
      </c>
      <c r="E80" s="15">
        <v>2016</v>
      </c>
      <c r="F80" s="5"/>
      <c r="G80" s="5"/>
      <c r="H80" s="2"/>
      <c r="I80" s="2"/>
    </row>
    <row r="81" spans="1:9" x14ac:dyDescent="0.25">
      <c r="A81" s="15" t="s">
        <v>120</v>
      </c>
      <c r="B81" s="11" t="s">
        <v>128</v>
      </c>
      <c r="C81" s="21">
        <v>2064.67</v>
      </c>
      <c r="D81" s="19">
        <v>416</v>
      </c>
      <c r="E81" s="15">
        <v>2016</v>
      </c>
      <c r="F81" s="5"/>
      <c r="G81" s="5"/>
      <c r="H81" s="2"/>
      <c r="I81" s="2"/>
    </row>
    <row r="82" spans="1:9" x14ac:dyDescent="0.25">
      <c r="A82" s="15" t="s">
        <v>121</v>
      </c>
      <c r="B82" s="11" t="s">
        <v>128</v>
      </c>
      <c r="C82" s="21">
        <v>2064.67</v>
      </c>
      <c r="D82" s="19">
        <v>417</v>
      </c>
      <c r="E82" s="15">
        <v>2016</v>
      </c>
      <c r="F82" s="5"/>
      <c r="G82" s="5"/>
      <c r="H82" s="2"/>
      <c r="I82" s="2"/>
    </row>
    <row r="83" spans="1:9" x14ac:dyDescent="0.25">
      <c r="A83" s="15" t="s">
        <v>123</v>
      </c>
      <c r="B83" s="11" t="s">
        <v>128</v>
      </c>
      <c r="C83" s="21">
        <v>2064.67</v>
      </c>
      <c r="D83" s="19">
        <v>418</v>
      </c>
      <c r="E83" s="15">
        <v>2016</v>
      </c>
      <c r="F83" s="5"/>
      <c r="G83" s="5"/>
      <c r="H83" s="2"/>
      <c r="I83" s="2"/>
    </row>
    <row r="84" spans="1:9" x14ac:dyDescent="0.25">
      <c r="A84" s="15" t="s">
        <v>125</v>
      </c>
      <c r="B84" s="11" t="s">
        <v>128</v>
      </c>
      <c r="C84" s="21">
        <v>2064.66</v>
      </c>
      <c r="D84" s="19">
        <v>419</v>
      </c>
      <c r="E84" s="15">
        <v>2016</v>
      </c>
      <c r="F84" s="5"/>
      <c r="G84" s="5"/>
      <c r="H84" s="2"/>
      <c r="I84" s="2"/>
    </row>
    <row r="85" spans="1:9" x14ac:dyDescent="0.25">
      <c r="A85" s="15" t="s">
        <v>127</v>
      </c>
      <c r="B85" s="11" t="s">
        <v>128</v>
      </c>
      <c r="C85" s="21">
        <v>2064.66</v>
      </c>
      <c r="D85" s="19">
        <v>420</v>
      </c>
      <c r="E85" s="15">
        <v>2016</v>
      </c>
      <c r="F85" s="5"/>
      <c r="G85" s="5"/>
      <c r="H85" s="2"/>
      <c r="I85" s="2"/>
    </row>
    <row r="86" spans="1:9" x14ac:dyDescent="0.25">
      <c r="A86" s="15" t="s">
        <v>129</v>
      </c>
      <c r="B86" s="11" t="s">
        <v>128</v>
      </c>
      <c r="C86" s="21">
        <v>2064.66</v>
      </c>
      <c r="D86" s="19">
        <v>421</v>
      </c>
      <c r="E86" s="15">
        <v>2016</v>
      </c>
      <c r="F86" s="5"/>
      <c r="G86" s="5"/>
      <c r="H86" s="2"/>
      <c r="I86" s="2"/>
    </row>
    <row r="87" spans="1:9" x14ac:dyDescent="0.25">
      <c r="A87" s="15" t="s">
        <v>130</v>
      </c>
      <c r="B87" s="11" t="s">
        <v>128</v>
      </c>
      <c r="C87" s="21">
        <v>2064.66</v>
      </c>
      <c r="D87" s="19">
        <v>422</v>
      </c>
      <c r="E87" s="15">
        <v>2016</v>
      </c>
      <c r="F87" s="5"/>
      <c r="G87" s="5"/>
      <c r="H87" s="2"/>
      <c r="I87" s="2"/>
    </row>
    <row r="88" spans="1:9" x14ac:dyDescent="0.25">
      <c r="A88" s="15" t="s">
        <v>131</v>
      </c>
      <c r="B88" s="11" t="s">
        <v>128</v>
      </c>
      <c r="C88" s="21">
        <v>2064.66</v>
      </c>
      <c r="D88" s="19">
        <v>423</v>
      </c>
      <c r="E88" s="15">
        <v>2016</v>
      </c>
      <c r="F88" s="5"/>
      <c r="G88" s="5"/>
      <c r="H88" s="2"/>
      <c r="I88" s="2"/>
    </row>
    <row r="89" spans="1:9" x14ac:dyDescent="0.25">
      <c r="A89" s="15" t="s">
        <v>132</v>
      </c>
      <c r="B89" s="11" t="s">
        <v>128</v>
      </c>
      <c r="C89" s="21">
        <v>2064.66</v>
      </c>
      <c r="D89" s="19">
        <v>424</v>
      </c>
      <c r="E89" s="15">
        <v>2016</v>
      </c>
      <c r="F89" s="5"/>
      <c r="G89" s="5"/>
      <c r="H89" s="2"/>
      <c r="I89" s="2"/>
    </row>
    <row r="90" spans="1:9" x14ac:dyDescent="0.25">
      <c r="A90" s="15" t="s">
        <v>133</v>
      </c>
      <c r="B90" s="11" t="s">
        <v>128</v>
      </c>
      <c r="C90" s="21">
        <v>2064.66</v>
      </c>
      <c r="D90" s="19">
        <v>425</v>
      </c>
      <c r="E90" s="15">
        <v>2016</v>
      </c>
      <c r="F90" s="5"/>
      <c r="G90" s="5"/>
      <c r="H90" s="2"/>
      <c r="I90" s="2"/>
    </row>
    <row r="91" spans="1:9" x14ac:dyDescent="0.25">
      <c r="A91" s="15" t="s">
        <v>134</v>
      </c>
      <c r="B91" s="11" t="s">
        <v>128</v>
      </c>
      <c r="C91" s="21">
        <v>2064.66</v>
      </c>
      <c r="D91" s="19">
        <v>426</v>
      </c>
      <c r="E91" s="15">
        <v>2016</v>
      </c>
      <c r="F91" s="5"/>
      <c r="G91" s="5"/>
      <c r="H91" s="2"/>
      <c r="I91" s="2"/>
    </row>
    <row r="92" spans="1:9" x14ac:dyDescent="0.25">
      <c r="A92" s="15" t="s">
        <v>135</v>
      </c>
      <c r="B92" s="11" t="s">
        <v>141</v>
      </c>
      <c r="C92" s="21">
        <v>531.92999999999995</v>
      </c>
      <c r="D92" s="19">
        <v>427</v>
      </c>
      <c r="E92" s="15">
        <v>2016</v>
      </c>
      <c r="F92" s="5"/>
      <c r="G92" s="5"/>
      <c r="H92" s="2"/>
      <c r="I92" s="2"/>
    </row>
    <row r="93" spans="1:9" x14ac:dyDescent="0.25">
      <c r="A93" s="15" t="s">
        <v>136</v>
      </c>
      <c r="B93" s="11" t="s">
        <v>141</v>
      </c>
      <c r="C93" s="21">
        <v>531.92999999999995</v>
      </c>
      <c r="D93" s="19">
        <v>428</v>
      </c>
      <c r="E93" s="15">
        <v>2016</v>
      </c>
      <c r="F93" s="5"/>
      <c r="G93" s="5"/>
      <c r="H93" s="2"/>
      <c r="I93" s="2"/>
    </row>
    <row r="94" spans="1:9" x14ac:dyDescent="0.25">
      <c r="A94" s="15" t="s">
        <v>137</v>
      </c>
      <c r="B94" s="11" t="s">
        <v>141</v>
      </c>
      <c r="C94" s="21">
        <v>531.92999999999995</v>
      </c>
      <c r="D94" s="19">
        <v>429</v>
      </c>
      <c r="E94" s="15">
        <v>2016</v>
      </c>
      <c r="F94" s="5"/>
      <c r="G94" s="5"/>
      <c r="H94" s="2"/>
      <c r="I94" s="2"/>
    </row>
    <row r="95" spans="1:9" x14ac:dyDescent="0.25">
      <c r="A95" s="15" t="s">
        <v>138</v>
      </c>
      <c r="B95" s="11" t="s">
        <v>141</v>
      </c>
      <c r="C95" s="21">
        <v>531.92999999999995</v>
      </c>
      <c r="D95" s="19">
        <v>430</v>
      </c>
      <c r="E95" s="15">
        <v>2016</v>
      </c>
      <c r="F95" s="5"/>
      <c r="G95" s="5"/>
      <c r="H95" s="2"/>
      <c r="I95" s="2"/>
    </row>
    <row r="96" spans="1:9" x14ac:dyDescent="0.25">
      <c r="A96" s="15" t="s">
        <v>139</v>
      </c>
      <c r="B96" s="11" t="s">
        <v>141</v>
      </c>
      <c r="C96" s="21">
        <v>531.91999999999996</v>
      </c>
      <c r="D96" s="19">
        <v>431</v>
      </c>
      <c r="E96" s="15">
        <v>2016</v>
      </c>
      <c r="F96" s="5"/>
      <c r="G96" s="5"/>
      <c r="H96" s="2"/>
      <c r="I96" s="2"/>
    </row>
    <row r="97" spans="1:9" x14ac:dyDescent="0.25">
      <c r="A97" s="15" t="s">
        <v>140</v>
      </c>
      <c r="B97" s="11" t="s">
        <v>141</v>
      </c>
      <c r="C97" s="21">
        <v>531.91999999999996</v>
      </c>
      <c r="D97" s="19">
        <v>432</v>
      </c>
      <c r="E97" s="15">
        <v>2016</v>
      </c>
      <c r="F97" s="5"/>
      <c r="G97" s="5"/>
      <c r="H97" s="2"/>
      <c r="I97" s="2"/>
    </row>
    <row r="98" spans="1:9" x14ac:dyDescent="0.25">
      <c r="A98" s="15" t="s">
        <v>142</v>
      </c>
      <c r="B98" s="11" t="s">
        <v>141</v>
      </c>
      <c r="C98" s="21">
        <v>531.91999999999996</v>
      </c>
      <c r="D98" s="19">
        <v>433</v>
      </c>
      <c r="E98" s="15">
        <v>2016</v>
      </c>
      <c r="F98" s="5"/>
      <c r="G98" s="5"/>
      <c r="H98" s="2"/>
      <c r="I98" s="2"/>
    </row>
    <row r="99" spans="1:9" x14ac:dyDescent="0.25">
      <c r="A99" s="15" t="s">
        <v>143</v>
      </c>
      <c r="B99" s="11" t="s">
        <v>141</v>
      </c>
      <c r="C99" s="21">
        <v>531.91999999999996</v>
      </c>
      <c r="D99" s="19">
        <v>434</v>
      </c>
      <c r="E99" s="15">
        <v>2016</v>
      </c>
      <c r="F99" s="5"/>
      <c r="G99" s="5"/>
      <c r="H99" s="2"/>
      <c r="I99" s="2"/>
    </row>
    <row r="100" spans="1:9" x14ac:dyDescent="0.25">
      <c r="A100" s="15" t="s">
        <v>144</v>
      </c>
      <c r="B100" s="11" t="s">
        <v>141</v>
      </c>
      <c r="C100" s="21">
        <v>531.91999999999996</v>
      </c>
      <c r="D100" s="19">
        <v>435</v>
      </c>
      <c r="E100" s="15">
        <v>2016</v>
      </c>
      <c r="F100" s="5"/>
      <c r="G100" s="5"/>
      <c r="H100" s="2"/>
      <c r="I100" s="2"/>
    </row>
    <row r="101" spans="1:9" x14ac:dyDescent="0.25">
      <c r="A101" s="15" t="s">
        <v>145</v>
      </c>
      <c r="B101" s="11" t="s">
        <v>141</v>
      </c>
      <c r="C101" s="21">
        <v>531.91999999999996</v>
      </c>
      <c r="D101" s="19">
        <v>436</v>
      </c>
      <c r="E101" s="15">
        <v>2016</v>
      </c>
      <c r="F101" s="5"/>
      <c r="G101" s="5"/>
      <c r="H101" s="2"/>
      <c r="I101" s="2"/>
    </row>
    <row r="102" spans="1:9" x14ac:dyDescent="0.25">
      <c r="A102" s="15" t="s">
        <v>146</v>
      </c>
      <c r="B102" s="11" t="s">
        <v>141</v>
      </c>
      <c r="C102" s="21">
        <v>531.91999999999996</v>
      </c>
      <c r="D102" s="19">
        <v>437</v>
      </c>
      <c r="E102" s="15">
        <v>2016</v>
      </c>
      <c r="F102" s="5"/>
      <c r="G102" s="5"/>
      <c r="H102" s="2"/>
      <c r="I102" s="2"/>
    </row>
    <row r="103" spans="1:9" x14ac:dyDescent="0.25">
      <c r="A103" s="15" t="s">
        <v>147</v>
      </c>
      <c r="B103" s="11" t="s">
        <v>141</v>
      </c>
      <c r="C103" s="21">
        <v>531.91999999999996</v>
      </c>
      <c r="D103" s="19">
        <v>438</v>
      </c>
      <c r="E103" s="15">
        <v>2016</v>
      </c>
      <c r="F103" s="5"/>
      <c r="G103" s="5"/>
      <c r="H103" s="2"/>
      <c r="I103" s="2"/>
    </row>
    <row r="104" spans="1:9" x14ac:dyDescent="0.25">
      <c r="A104" s="15" t="s">
        <v>148</v>
      </c>
      <c r="B104" s="11" t="s">
        <v>141</v>
      </c>
      <c r="C104" s="21">
        <v>531.91999999999996</v>
      </c>
      <c r="D104" s="19">
        <v>439</v>
      </c>
      <c r="E104" s="15">
        <v>2016</v>
      </c>
      <c r="F104" s="5"/>
      <c r="G104" s="5"/>
      <c r="H104" s="2"/>
      <c r="I104" s="2"/>
    </row>
    <row r="105" spans="1:9" x14ac:dyDescent="0.25">
      <c r="A105" s="15" t="s">
        <v>149</v>
      </c>
      <c r="B105" s="11" t="s">
        <v>141</v>
      </c>
      <c r="C105" s="21">
        <v>531.91999999999996</v>
      </c>
      <c r="D105" s="19">
        <v>440</v>
      </c>
      <c r="E105" s="15">
        <v>2016</v>
      </c>
      <c r="F105" s="5"/>
      <c r="G105" s="5"/>
      <c r="H105" s="2"/>
      <c r="I105" s="2"/>
    </row>
    <row r="106" spans="1:9" x14ac:dyDescent="0.25">
      <c r="A106" s="15" t="s">
        <v>150</v>
      </c>
      <c r="B106" s="11" t="s">
        <v>141</v>
      </c>
      <c r="C106" s="21">
        <v>531.91999999999996</v>
      </c>
      <c r="D106" s="19">
        <v>441</v>
      </c>
      <c r="E106" s="15">
        <v>2016</v>
      </c>
      <c r="F106" s="5"/>
      <c r="G106" s="5"/>
      <c r="H106" s="2"/>
      <c r="I106" s="2"/>
    </row>
    <row r="107" spans="1:9" x14ac:dyDescent="0.25">
      <c r="A107" s="15" t="s">
        <v>151</v>
      </c>
      <c r="B107" s="11" t="s">
        <v>141</v>
      </c>
      <c r="C107" s="21">
        <v>531.91999999999996</v>
      </c>
      <c r="D107" s="19">
        <v>442</v>
      </c>
      <c r="E107" s="15">
        <v>2016</v>
      </c>
      <c r="F107" s="5"/>
      <c r="G107" s="5"/>
      <c r="H107" s="2"/>
      <c r="I107" s="2"/>
    </row>
    <row r="108" spans="1:9" x14ac:dyDescent="0.25">
      <c r="A108" s="15" t="s">
        <v>152</v>
      </c>
      <c r="B108" s="11" t="s">
        <v>158</v>
      </c>
      <c r="C108" s="21">
        <v>358.75</v>
      </c>
      <c r="D108" s="19">
        <v>444</v>
      </c>
      <c r="E108" s="15">
        <v>2016</v>
      </c>
      <c r="F108" s="5"/>
      <c r="G108" s="5"/>
      <c r="H108" s="2"/>
      <c r="I108" s="2"/>
    </row>
    <row r="109" spans="1:9" x14ac:dyDescent="0.25">
      <c r="A109" s="15" t="s">
        <v>153</v>
      </c>
      <c r="B109" s="24" t="s">
        <v>160</v>
      </c>
      <c r="C109" s="21">
        <v>1489</v>
      </c>
      <c r="D109" s="19">
        <v>445</v>
      </c>
      <c r="E109" s="15">
        <v>2016</v>
      </c>
      <c r="F109" s="5"/>
      <c r="G109" s="5"/>
      <c r="H109" s="2"/>
      <c r="I109" s="2"/>
    </row>
    <row r="110" spans="1:9" x14ac:dyDescent="0.25">
      <c r="A110" s="15" t="s">
        <v>154</v>
      </c>
      <c r="B110" s="24" t="s">
        <v>162</v>
      </c>
      <c r="C110" s="21">
        <v>381</v>
      </c>
      <c r="D110" s="19">
        <v>459</v>
      </c>
      <c r="E110" s="15">
        <v>2016</v>
      </c>
      <c r="F110" s="5"/>
      <c r="G110" s="5"/>
      <c r="H110" s="2"/>
      <c r="I110" s="2"/>
    </row>
    <row r="111" spans="1:9" x14ac:dyDescent="0.25">
      <c r="A111" s="15" t="s">
        <v>155</v>
      </c>
      <c r="B111" s="24" t="s">
        <v>164</v>
      </c>
      <c r="C111" s="21">
        <v>2049.1999999999998</v>
      </c>
      <c r="D111" s="19">
        <v>486</v>
      </c>
      <c r="E111" s="15">
        <v>2017</v>
      </c>
      <c r="F111" s="5"/>
      <c r="G111" s="5"/>
      <c r="H111" s="2"/>
      <c r="I111" s="2"/>
    </row>
    <row r="112" spans="1:9" x14ac:dyDescent="0.25">
      <c r="A112" s="15" t="s">
        <v>156</v>
      </c>
      <c r="B112" s="24" t="s">
        <v>164</v>
      </c>
      <c r="C112" s="21">
        <v>2049.1999999999998</v>
      </c>
      <c r="D112" s="19">
        <v>487</v>
      </c>
      <c r="E112" s="15">
        <v>2017</v>
      </c>
      <c r="F112" s="5"/>
      <c r="G112" s="5"/>
      <c r="H112" s="2"/>
      <c r="I112" s="2"/>
    </row>
    <row r="113" spans="1:9" x14ac:dyDescent="0.25">
      <c r="A113" s="15" t="s">
        <v>157</v>
      </c>
      <c r="B113" s="24" t="s">
        <v>164</v>
      </c>
      <c r="C113" s="21">
        <v>2049.1999999999998</v>
      </c>
      <c r="D113" s="19">
        <v>488</v>
      </c>
      <c r="E113" s="15">
        <v>2017</v>
      </c>
      <c r="F113" s="5"/>
      <c r="G113" s="5"/>
      <c r="H113" s="2"/>
      <c r="I113" s="2"/>
    </row>
    <row r="114" spans="1:9" x14ac:dyDescent="0.25">
      <c r="A114" s="15" t="s">
        <v>159</v>
      </c>
      <c r="B114" s="24" t="s">
        <v>164</v>
      </c>
      <c r="C114" s="21">
        <v>2049.1999999999998</v>
      </c>
      <c r="D114" s="19">
        <v>489</v>
      </c>
      <c r="E114" s="15">
        <v>2017</v>
      </c>
      <c r="F114" s="5"/>
      <c r="G114" s="5"/>
      <c r="H114" s="2"/>
      <c r="I114" s="2"/>
    </row>
    <row r="115" spans="1:9" x14ac:dyDescent="0.25">
      <c r="A115" s="15" t="s">
        <v>161</v>
      </c>
      <c r="B115" s="24" t="s">
        <v>164</v>
      </c>
      <c r="C115" s="21">
        <v>2049.1999999999998</v>
      </c>
      <c r="D115" s="19">
        <v>490</v>
      </c>
      <c r="E115" s="15">
        <v>2017</v>
      </c>
      <c r="F115" s="5"/>
      <c r="G115" s="5"/>
      <c r="H115" s="2"/>
      <c r="I115" s="2"/>
    </row>
    <row r="116" spans="1:9" x14ac:dyDescent="0.25">
      <c r="A116" s="15" t="s">
        <v>163</v>
      </c>
      <c r="B116" s="24" t="s">
        <v>164</v>
      </c>
      <c r="C116" s="21">
        <v>2049.1999999999998</v>
      </c>
      <c r="D116" s="19">
        <v>491</v>
      </c>
      <c r="E116" s="15">
        <v>2017</v>
      </c>
      <c r="F116" s="5"/>
      <c r="G116" s="5"/>
      <c r="H116" s="2"/>
      <c r="I116" s="2"/>
    </row>
    <row r="117" spans="1:9" x14ac:dyDescent="0.25">
      <c r="A117" s="15" t="s">
        <v>165</v>
      </c>
      <c r="B117" s="24" t="s">
        <v>164</v>
      </c>
      <c r="C117" s="21">
        <v>2049.1999999999998</v>
      </c>
      <c r="D117" s="19">
        <v>492</v>
      </c>
      <c r="E117" s="15">
        <v>2017</v>
      </c>
      <c r="F117" s="5"/>
      <c r="G117" s="5"/>
      <c r="H117" s="2"/>
      <c r="I117" s="2"/>
    </row>
    <row r="118" spans="1:9" x14ac:dyDescent="0.25">
      <c r="A118" s="15" t="s">
        <v>166</v>
      </c>
      <c r="B118" s="24" t="s">
        <v>172</v>
      </c>
      <c r="C118" s="21">
        <v>436.99</v>
      </c>
      <c r="D118" s="19">
        <v>493</v>
      </c>
      <c r="E118" s="15">
        <v>2017</v>
      </c>
      <c r="F118" s="5"/>
      <c r="G118" s="5"/>
      <c r="H118" s="2"/>
      <c r="I118" s="2"/>
    </row>
    <row r="119" spans="1:9" x14ac:dyDescent="0.25">
      <c r="A119" s="15" t="s">
        <v>167</v>
      </c>
      <c r="B119" s="24" t="s">
        <v>172</v>
      </c>
      <c r="C119" s="21">
        <v>436.99</v>
      </c>
      <c r="D119" s="19">
        <v>494</v>
      </c>
      <c r="E119" s="15">
        <v>2017</v>
      </c>
      <c r="F119" s="5"/>
      <c r="G119" s="5"/>
      <c r="H119" s="2"/>
      <c r="I119" s="2"/>
    </row>
    <row r="120" spans="1:9" x14ac:dyDescent="0.25">
      <c r="A120" s="15" t="s">
        <v>168</v>
      </c>
      <c r="B120" s="24" t="s">
        <v>172</v>
      </c>
      <c r="C120" s="21">
        <v>436.99</v>
      </c>
      <c r="D120" s="19">
        <v>495</v>
      </c>
      <c r="E120" s="15">
        <v>2017</v>
      </c>
      <c r="F120" s="5"/>
      <c r="G120" s="5"/>
      <c r="H120" s="2"/>
      <c r="I120" s="2"/>
    </row>
    <row r="121" spans="1:9" x14ac:dyDescent="0.25">
      <c r="A121" s="15" t="s">
        <v>169</v>
      </c>
      <c r="B121" s="24" t="s">
        <v>172</v>
      </c>
      <c r="C121" s="21">
        <v>436.99</v>
      </c>
      <c r="D121" s="19">
        <v>496</v>
      </c>
      <c r="E121" s="15">
        <v>2017</v>
      </c>
      <c r="F121" s="5"/>
      <c r="G121" s="5"/>
      <c r="H121" s="2"/>
      <c r="I121" s="2"/>
    </row>
    <row r="122" spans="1:9" x14ac:dyDescent="0.25">
      <c r="A122" s="15" t="s">
        <v>170</v>
      </c>
      <c r="B122" s="24" t="s">
        <v>172</v>
      </c>
      <c r="C122" s="21">
        <v>436.98</v>
      </c>
      <c r="D122" s="19">
        <v>497</v>
      </c>
      <c r="E122" s="15">
        <v>2017</v>
      </c>
      <c r="F122" s="5"/>
      <c r="G122" s="5"/>
      <c r="H122" s="2"/>
      <c r="I122" s="2"/>
    </row>
    <row r="123" spans="1:9" x14ac:dyDescent="0.25">
      <c r="A123" s="15" t="s">
        <v>171</v>
      </c>
      <c r="B123" s="24" t="s">
        <v>172</v>
      </c>
      <c r="C123" s="21">
        <v>436.98</v>
      </c>
      <c r="D123" s="19">
        <v>498</v>
      </c>
      <c r="E123" s="15">
        <v>2017</v>
      </c>
      <c r="F123" s="5"/>
      <c r="G123" s="5"/>
      <c r="H123" s="2"/>
      <c r="I123" s="2"/>
    </row>
    <row r="124" spans="1:9" x14ac:dyDescent="0.25">
      <c r="A124" s="15" t="s">
        <v>173</v>
      </c>
      <c r="B124" s="24" t="s">
        <v>172</v>
      </c>
      <c r="C124" s="21">
        <v>436.98</v>
      </c>
      <c r="D124" s="19">
        <v>499</v>
      </c>
      <c r="E124" s="15">
        <v>2017</v>
      </c>
      <c r="F124" s="5"/>
      <c r="G124" s="5"/>
      <c r="H124" s="2"/>
      <c r="I124" s="2"/>
    </row>
    <row r="125" spans="1:9" x14ac:dyDescent="0.25">
      <c r="A125" s="15" t="s">
        <v>174</v>
      </c>
      <c r="B125" s="24" t="s">
        <v>180</v>
      </c>
      <c r="C125" s="21">
        <v>2049.1999999999998</v>
      </c>
      <c r="D125" s="19">
        <v>500</v>
      </c>
      <c r="E125" s="15">
        <v>2017</v>
      </c>
      <c r="F125" s="5"/>
      <c r="G125" s="5"/>
      <c r="H125" s="2"/>
      <c r="I125" s="2"/>
    </row>
    <row r="126" spans="1:9" x14ac:dyDescent="0.25">
      <c r="A126" s="15" t="s">
        <v>175</v>
      </c>
      <c r="B126" s="24" t="s">
        <v>180</v>
      </c>
      <c r="C126" s="21">
        <v>2049.1999999999998</v>
      </c>
      <c r="D126" s="19">
        <v>501</v>
      </c>
      <c r="E126" s="15">
        <v>2017</v>
      </c>
      <c r="F126" s="5"/>
      <c r="G126" s="5"/>
      <c r="H126" s="2"/>
      <c r="I126" s="2"/>
    </row>
    <row r="127" spans="1:9" x14ac:dyDescent="0.25">
      <c r="A127" s="15" t="s">
        <v>176</v>
      </c>
      <c r="B127" s="24" t="s">
        <v>180</v>
      </c>
      <c r="C127" s="21">
        <v>2049.1999999999998</v>
      </c>
      <c r="D127" s="19">
        <v>502</v>
      </c>
      <c r="E127" s="15">
        <v>2017</v>
      </c>
      <c r="F127" s="5"/>
      <c r="G127" s="5"/>
      <c r="H127" s="2"/>
      <c r="I127" s="2"/>
    </row>
    <row r="128" spans="1:9" x14ac:dyDescent="0.25">
      <c r="A128" s="15" t="s">
        <v>177</v>
      </c>
      <c r="B128" s="24" t="s">
        <v>180</v>
      </c>
      <c r="C128" s="21">
        <v>2049.1999999999998</v>
      </c>
      <c r="D128" s="19">
        <v>503</v>
      </c>
      <c r="E128" s="15">
        <v>2017</v>
      </c>
      <c r="F128" s="5"/>
      <c r="G128" s="5"/>
      <c r="H128" s="2"/>
      <c r="I128" s="2"/>
    </row>
    <row r="129" spans="1:9" x14ac:dyDescent="0.25">
      <c r="A129" s="15" t="s">
        <v>178</v>
      </c>
      <c r="B129" s="24" t="s">
        <v>180</v>
      </c>
      <c r="C129" s="21">
        <v>2049.1999999999998</v>
      </c>
      <c r="D129" s="19">
        <v>504</v>
      </c>
      <c r="E129" s="15">
        <v>2017</v>
      </c>
      <c r="F129" s="5"/>
      <c r="G129" s="5"/>
      <c r="H129" s="2"/>
      <c r="I129" s="2"/>
    </row>
    <row r="130" spans="1:9" x14ac:dyDescent="0.25">
      <c r="A130" s="15" t="s">
        <v>179</v>
      </c>
      <c r="B130" s="24" t="s">
        <v>180</v>
      </c>
      <c r="C130" s="21">
        <v>2049.1999999999998</v>
      </c>
      <c r="D130" s="19">
        <v>505</v>
      </c>
      <c r="E130" s="15">
        <v>2017</v>
      </c>
      <c r="F130" s="5"/>
      <c r="G130" s="5"/>
      <c r="H130" s="2"/>
      <c r="I130" s="2"/>
    </row>
    <row r="131" spans="1:9" x14ac:dyDescent="0.25">
      <c r="A131" s="15" t="s">
        <v>181</v>
      </c>
      <c r="B131" s="24" t="s">
        <v>180</v>
      </c>
      <c r="C131" s="21">
        <v>2049.1999999999998</v>
      </c>
      <c r="D131" s="19">
        <v>506</v>
      </c>
      <c r="E131" s="15">
        <v>2017</v>
      </c>
      <c r="F131" s="5"/>
      <c r="G131" s="5"/>
      <c r="H131" s="2"/>
      <c r="I131" s="2"/>
    </row>
    <row r="132" spans="1:9" x14ac:dyDescent="0.25">
      <c r="A132" s="15" t="s">
        <v>182</v>
      </c>
      <c r="B132" s="24" t="s">
        <v>180</v>
      </c>
      <c r="C132" s="21">
        <v>2049.1999999999998</v>
      </c>
      <c r="D132" s="19">
        <v>507</v>
      </c>
      <c r="E132" s="15">
        <v>2017</v>
      </c>
      <c r="F132" s="5"/>
      <c r="G132" s="5"/>
      <c r="H132" s="2"/>
      <c r="I132" s="2"/>
    </row>
    <row r="133" spans="1:9" x14ac:dyDescent="0.25">
      <c r="A133" s="15" t="s">
        <v>183</v>
      </c>
      <c r="B133" s="24" t="s">
        <v>189</v>
      </c>
      <c r="C133" s="21">
        <v>436.99</v>
      </c>
      <c r="D133" s="19">
        <v>508</v>
      </c>
      <c r="E133" s="15">
        <v>2017</v>
      </c>
      <c r="F133" s="5"/>
      <c r="G133" s="5"/>
      <c r="H133" s="2"/>
      <c r="I133" s="2"/>
    </row>
    <row r="134" spans="1:9" x14ac:dyDescent="0.25">
      <c r="A134" s="15" t="s">
        <v>184</v>
      </c>
      <c r="B134" s="24" t="s">
        <v>189</v>
      </c>
      <c r="C134" s="21">
        <v>436.98</v>
      </c>
      <c r="D134" s="19">
        <v>509</v>
      </c>
      <c r="E134" s="15">
        <v>2017</v>
      </c>
      <c r="F134" s="5"/>
      <c r="G134" s="5"/>
      <c r="H134" s="2"/>
      <c r="I134" s="2"/>
    </row>
    <row r="135" spans="1:9" x14ac:dyDescent="0.25">
      <c r="A135" s="15" t="s">
        <v>185</v>
      </c>
      <c r="B135" s="24" t="s">
        <v>192</v>
      </c>
      <c r="C135" s="21">
        <v>259.27999999999997</v>
      </c>
      <c r="D135" s="19">
        <v>512</v>
      </c>
      <c r="E135" s="15">
        <v>2017</v>
      </c>
      <c r="F135" s="5"/>
      <c r="G135" s="5"/>
      <c r="H135" s="2"/>
      <c r="I135" s="2"/>
    </row>
    <row r="136" spans="1:9" x14ac:dyDescent="0.25">
      <c r="A136" s="15" t="s">
        <v>186</v>
      </c>
      <c r="B136" s="24" t="s">
        <v>192</v>
      </c>
      <c r="C136" s="21">
        <v>259.27999999999997</v>
      </c>
      <c r="D136" s="19">
        <v>513</v>
      </c>
      <c r="E136" s="15">
        <v>2017</v>
      </c>
      <c r="F136" s="5"/>
      <c r="G136" s="5"/>
      <c r="H136" s="2"/>
      <c r="I136" s="2"/>
    </row>
    <row r="137" spans="1:9" x14ac:dyDescent="0.25">
      <c r="A137" s="15" t="s">
        <v>187</v>
      </c>
      <c r="B137" s="31" t="s">
        <v>195</v>
      </c>
      <c r="C137" s="28">
        <v>457.49</v>
      </c>
      <c r="D137" s="29">
        <v>452</v>
      </c>
      <c r="E137" s="30">
        <v>2016</v>
      </c>
      <c r="F137" s="5" t="s">
        <v>251</v>
      </c>
      <c r="G137" s="5"/>
      <c r="H137" s="2"/>
      <c r="I137" s="2"/>
    </row>
    <row r="138" spans="1:9" x14ac:dyDescent="0.25">
      <c r="A138" s="15" t="s">
        <v>188</v>
      </c>
      <c r="B138" s="31" t="s">
        <v>195</v>
      </c>
      <c r="C138" s="28">
        <v>457.47</v>
      </c>
      <c r="D138" s="29">
        <v>453</v>
      </c>
      <c r="E138" s="30">
        <v>2016</v>
      </c>
      <c r="F138" s="5" t="s">
        <v>251</v>
      </c>
      <c r="G138" s="5"/>
      <c r="H138" s="2"/>
      <c r="I138" s="2"/>
    </row>
    <row r="139" spans="1:9" x14ac:dyDescent="0.25">
      <c r="A139" s="15" t="s">
        <v>190</v>
      </c>
      <c r="B139" s="24" t="s">
        <v>198</v>
      </c>
      <c r="C139" s="21">
        <v>982.12</v>
      </c>
      <c r="D139" s="19">
        <v>475</v>
      </c>
      <c r="E139" s="15">
        <v>2017</v>
      </c>
      <c r="F139" s="5"/>
      <c r="G139" s="5"/>
      <c r="H139" s="2"/>
      <c r="I139" s="2"/>
    </row>
    <row r="140" spans="1:9" x14ac:dyDescent="0.25">
      <c r="A140" s="15" t="s">
        <v>191</v>
      </c>
      <c r="B140" s="24" t="s">
        <v>198</v>
      </c>
      <c r="C140" s="21">
        <f>982.12</f>
        <v>982.12</v>
      </c>
      <c r="D140" s="19">
        <v>476</v>
      </c>
      <c r="E140" s="15">
        <v>2017</v>
      </c>
      <c r="F140" s="5"/>
      <c r="G140" s="5"/>
      <c r="H140" s="2"/>
      <c r="I140" s="2"/>
    </row>
    <row r="141" spans="1:9" x14ac:dyDescent="0.25">
      <c r="A141" s="15" t="s">
        <v>193</v>
      </c>
      <c r="B141" s="24" t="s">
        <v>198</v>
      </c>
      <c r="C141" s="21">
        <f>982.11</f>
        <v>982.11</v>
      </c>
      <c r="D141" s="19">
        <v>477</v>
      </c>
      <c r="E141" s="15">
        <v>2017</v>
      </c>
      <c r="F141" s="5"/>
      <c r="G141" s="5"/>
      <c r="H141" s="2"/>
      <c r="I141" s="2"/>
    </row>
    <row r="142" spans="1:9" x14ac:dyDescent="0.25">
      <c r="A142" s="15" t="s">
        <v>194</v>
      </c>
      <c r="B142" s="24" t="s">
        <v>202</v>
      </c>
      <c r="C142" s="21">
        <f>589.43+61+0.01</f>
        <v>650.43999999999994</v>
      </c>
      <c r="D142" s="19" t="s">
        <v>203</v>
      </c>
      <c r="E142" s="15">
        <v>2017</v>
      </c>
      <c r="F142" s="5"/>
      <c r="G142" s="5"/>
      <c r="H142" s="2"/>
      <c r="I142" s="2"/>
    </row>
    <row r="143" spans="1:9" x14ac:dyDescent="0.25">
      <c r="A143" s="15" t="s">
        <v>196</v>
      </c>
      <c r="B143" s="24" t="s">
        <v>202</v>
      </c>
      <c r="C143" s="21">
        <f>589.43+61+0.01</f>
        <v>650.43999999999994</v>
      </c>
      <c r="D143" s="19" t="s">
        <v>205</v>
      </c>
      <c r="E143" s="15">
        <v>2017</v>
      </c>
      <c r="F143" s="5"/>
      <c r="G143" s="5"/>
      <c r="H143" s="2"/>
      <c r="I143" s="2"/>
    </row>
    <row r="144" spans="1:9" ht="25.5" x14ac:dyDescent="0.25">
      <c r="A144" s="15" t="s">
        <v>197</v>
      </c>
      <c r="B144" s="24" t="s">
        <v>207</v>
      </c>
      <c r="C144" s="21">
        <f>1089.43+112.77-0.02</f>
        <v>1202.18</v>
      </c>
      <c r="D144" s="19" t="s">
        <v>208</v>
      </c>
      <c r="E144" s="15">
        <v>2017</v>
      </c>
      <c r="F144" s="5"/>
      <c r="G144" s="5"/>
      <c r="H144" s="2"/>
      <c r="I144" s="2"/>
    </row>
    <row r="145" spans="1:9" x14ac:dyDescent="0.25">
      <c r="A145" s="15" t="s">
        <v>199</v>
      </c>
      <c r="B145" s="24" t="s">
        <v>210</v>
      </c>
      <c r="C145" s="21">
        <f>1421.14+147.08+0.01</f>
        <v>1568.23</v>
      </c>
      <c r="D145" s="19"/>
      <c r="E145" s="15">
        <v>2017</v>
      </c>
      <c r="F145" s="5"/>
      <c r="G145" s="5"/>
      <c r="H145" s="2"/>
      <c r="I145" s="2"/>
    </row>
    <row r="146" spans="1:9" ht="25.5" x14ac:dyDescent="0.25">
      <c r="A146" s="15" t="s">
        <v>200</v>
      </c>
      <c r="B146" s="24" t="s">
        <v>212</v>
      </c>
      <c r="C146" s="21">
        <f>491.64*3</f>
        <v>1474.92</v>
      </c>
      <c r="D146" s="19" t="s">
        <v>213</v>
      </c>
      <c r="E146" s="15">
        <v>2017</v>
      </c>
      <c r="F146" s="5"/>
      <c r="G146" s="5"/>
      <c r="H146" s="2"/>
      <c r="I146" s="2"/>
    </row>
    <row r="147" spans="1:9" ht="25.5" x14ac:dyDescent="0.25">
      <c r="A147" s="15" t="s">
        <v>201</v>
      </c>
      <c r="B147" s="24" t="s">
        <v>215</v>
      </c>
      <c r="C147" s="21">
        <v>1371.17</v>
      </c>
      <c r="D147" s="19">
        <v>570</v>
      </c>
      <c r="E147" s="15">
        <v>2018</v>
      </c>
      <c r="F147" s="5"/>
      <c r="G147" s="5"/>
      <c r="H147" s="2"/>
      <c r="I147" s="2"/>
    </row>
    <row r="148" spans="1:9" x14ac:dyDescent="0.25">
      <c r="A148" s="15" t="s">
        <v>204</v>
      </c>
      <c r="B148" s="24" t="s">
        <v>217</v>
      </c>
      <c r="C148" s="21">
        <f>1615.78</f>
        <v>1615.78</v>
      </c>
      <c r="D148" s="19">
        <v>571</v>
      </c>
      <c r="E148" s="15">
        <v>2018</v>
      </c>
      <c r="F148" s="5"/>
      <c r="G148" s="5"/>
      <c r="H148" s="2"/>
      <c r="I148" s="2"/>
    </row>
    <row r="149" spans="1:9" x14ac:dyDescent="0.25">
      <c r="A149" s="15" t="s">
        <v>206</v>
      </c>
      <c r="B149" s="24" t="s">
        <v>217</v>
      </c>
      <c r="C149" s="21">
        <f>1615.78</f>
        <v>1615.78</v>
      </c>
      <c r="D149" s="19">
        <v>572</v>
      </c>
      <c r="E149" s="15">
        <v>2018</v>
      </c>
      <c r="F149" s="5"/>
      <c r="G149" s="5"/>
      <c r="H149" s="2"/>
      <c r="I149" s="2"/>
    </row>
    <row r="150" spans="1:9" x14ac:dyDescent="0.25">
      <c r="A150" s="15" t="s">
        <v>209</v>
      </c>
      <c r="B150" s="24" t="s">
        <v>217</v>
      </c>
      <c r="C150" s="21">
        <f>1615.78</f>
        <v>1615.78</v>
      </c>
      <c r="D150" s="19">
        <v>573</v>
      </c>
      <c r="E150" s="15">
        <v>2018</v>
      </c>
      <c r="F150" s="5"/>
      <c r="G150" s="5"/>
      <c r="H150" s="2"/>
      <c r="I150" s="2"/>
    </row>
    <row r="151" spans="1:9" x14ac:dyDescent="0.25">
      <c r="A151" s="15" t="s">
        <v>211</v>
      </c>
      <c r="B151" s="24" t="s">
        <v>217</v>
      </c>
      <c r="C151" s="21">
        <v>1615.78</v>
      </c>
      <c r="D151" s="19">
        <v>574</v>
      </c>
      <c r="E151" s="15">
        <v>2018</v>
      </c>
      <c r="F151" s="5"/>
      <c r="G151" s="5"/>
      <c r="H151" s="2"/>
      <c r="I151" s="2"/>
    </row>
    <row r="152" spans="1:9" x14ac:dyDescent="0.25">
      <c r="A152" s="15" t="s">
        <v>214</v>
      </c>
      <c r="B152" s="24" t="s">
        <v>217</v>
      </c>
      <c r="C152" s="21">
        <v>1615.78</v>
      </c>
      <c r="D152" s="19">
        <v>575</v>
      </c>
      <c r="E152" s="15">
        <v>2018</v>
      </c>
      <c r="F152" s="5"/>
      <c r="G152" s="5"/>
      <c r="H152" s="2"/>
      <c r="I152" s="2"/>
    </row>
    <row r="153" spans="1:9" x14ac:dyDescent="0.25">
      <c r="A153" s="15" t="s">
        <v>216</v>
      </c>
      <c r="B153" s="24" t="s">
        <v>217</v>
      </c>
      <c r="C153" s="21">
        <v>1615.77</v>
      </c>
      <c r="D153" s="19">
        <v>576</v>
      </c>
      <c r="E153" s="15">
        <v>2018</v>
      </c>
      <c r="F153" s="5"/>
      <c r="G153" s="5"/>
      <c r="H153" s="2"/>
      <c r="I153" s="2"/>
    </row>
    <row r="154" spans="1:9" x14ac:dyDescent="0.25">
      <c r="A154" s="15" t="s">
        <v>218</v>
      </c>
      <c r="B154" s="11" t="s">
        <v>224</v>
      </c>
      <c r="C154" s="21">
        <f>1770+317.54</f>
        <v>2087.54</v>
      </c>
      <c r="D154" s="19">
        <v>577</v>
      </c>
      <c r="E154" s="15">
        <v>2018</v>
      </c>
      <c r="F154" s="5"/>
      <c r="G154" s="5"/>
      <c r="H154" s="2"/>
      <c r="I154" s="2"/>
    </row>
    <row r="155" spans="1:9" x14ac:dyDescent="0.25">
      <c r="A155" s="15" t="s">
        <v>219</v>
      </c>
      <c r="B155" s="24" t="s">
        <v>226</v>
      </c>
      <c r="C155" s="21">
        <v>244.51</v>
      </c>
      <c r="D155" s="19" t="s">
        <v>227</v>
      </c>
      <c r="E155" s="15">
        <v>2019</v>
      </c>
      <c r="F155" s="5"/>
      <c r="G155" s="5"/>
      <c r="H155" s="2"/>
      <c r="I155" s="2"/>
    </row>
    <row r="156" spans="1:9" ht="25.5" x14ac:dyDescent="0.25">
      <c r="A156" s="15" t="s">
        <v>220</v>
      </c>
      <c r="B156" s="24" t="s">
        <v>229</v>
      </c>
      <c r="C156" s="21">
        <v>1582.12</v>
      </c>
      <c r="D156" s="19" t="s">
        <v>230</v>
      </c>
      <c r="E156" s="15">
        <v>2019</v>
      </c>
      <c r="F156" s="7"/>
      <c r="G156" s="5"/>
      <c r="H156" s="2"/>
      <c r="I156" s="2"/>
    </row>
    <row r="157" spans="1:9" x14ac:dyDescent="0.25">
      <c r="A157" s="15" t="s">
        <v>221</v>
      </c>
      <c r="B157" s="24" t="s">
        <v>232</v>
      </c>
      <c r="C157" s="21">
        <f>478.47</f>
        <v>478.47</v>
      </c>
      <c r="D157" s="19" t="s">
        <v>233</v>
      </c>
      <c r="E157" s="15">
        <v>2019</v>
      </c>
      <c r="F157" s="7"/>
      <c r="G157" s="5"/>
      <c r="H157" s="2"/>
      <c r="I157" s="2"/>
    </row>
    <row r="158" spans="1:9" x14ac:dyDescent="0.25">
      <c r="A158" s="15" t="s">
        <v>222</v>
      </c>
      <c r="B158" s="24" t="s">
        <v>235</v>
      </c>
      <c r="C158" s="21">
        <v>1677.05</v>
      </c>
      <c r="D158" s="19" t="s">
        <v>236</v>
      </c>
      <c r="E158" s="15">
        <v>2019</v>
      </c>
      <c r="F158" s="7"/>
      <c r="G158" s="5"/>
      <c r="H158" s="2"/>
      <c r="I158" s="8"/>
    </row>
    <row r="159" spans="1:9" x14ac:dyDescent="0.25">
      <c r="A159" s="15" t="s">
        <v>223</v>
      </c>
      <c r="B159" s="24" t="s">
        <v>238</v>
      </c>
      <c r="C159" s="21">
        <v>2072.21</v>
      </c>
      <c r="D159" s="19" t="s">
        <v>239</v>
      </c>
      <c r="E159" s="15">
        <v>20109</v>
      </c>
      <c r="F159" s="5"/>
      <c r="G159" s="7"/>
      <c r="H159" s="2"/>
      <c r="I159" s="2"/>
    </row>
    <row r="160" spans="1:9" x14ac:dyDescent="0.25">
      <c r="A160" s="15" t="s">
        <v>225</v>
      </c>
      <c r="B160" s="24" t="s">
        <v>240</v>
      </c>
      <c r="C160" s="21">
        <v>2072.21</v>
      </c>
      <c r="D160" s="19" t="s">
        <v>241</v>
      </c>
      <c r="E160" s="15">
        <v>2019</v>
      </c>
      <c r="F160" s="5"/>
      <c r="G160" s="5"/>
      <c r="H160" s="2"/>
      <c r="I160" s="2"/>
    </row>
    <row r="161" spans="1:9" x14ac:dyDescent="0.25">
      <c r="A161" s="15" t="s">
        <v>228</v>
      </c>
      <c r="B161" s="24" t="s">
        <v>238</v>
      </c>
      <c r="C161" s="21">
        <v>2072.21</v>
      </c>
      <c r="D161" s="19" t="s">
        <v>242</v>
      </c>
      <c r="E161" s="15">
        <v>2019</v>
      </c>
      <c r="F161" s="5"/>
      <c r="G161" s="5"/>
      <c r="H161" s="2"/>
      <c r="I161" s="2"/>
    </row>
    <row r="162" spans="1:9" x14ac:dyDescent="0.25">
      <c r="A162" s="15" t="s">
        <v>231</v>
      </c>
      <c r="B162" s="24" t="s">
        <v>238</v>
      </c>
      <c r="C162" s="21">
        <v>2072.1999999999998</v>
      </c>
      <c r="D162" s="19" t="s">
        <v>243</v>
      </c>
      <c r="E162" s="15">
        <v>2019</v>
      </c>
      <c r="F162" s="5"/>
      <c r="G162" s="5"/>
      <c r="H162" s="2"/>
      <c r="I162" s="2"/>
    </row>
    <row r="163" spans="1:9" x14ac:dyDescent="0.25">
      <c r="A163" s="15" t="s">
        <v>234</v>
      </c>
      <c r="B163" s="24" t="s">
        <v>238</v>
      </c>
      <c r="C163" s="21">
        <v>2072.1999999999998</v>
      </c>
      <c r="D163" s="19" t="s">
        <v>244</v>
      </c>
      <c r="E163" s="15">
        <v>2019</v>
      </c>
      <c r="F163" s="2"/>
      <c r="G163" s="2"/>
      <c r="H163" s="2"/>
      <c r="I163" s="2"/>
    </row>
    <row r="164" spans="1:9" x14ac:dyDescent="0.25">
      <c r="A164" s="15" t="s">
        <v>237</v>
      </c>
      <c r="B164" s="24" t="s">
        <v>238</v>
      </c>
      <c r="C164" s="21">
        <v>2072.1999999999998</v>
      </c>
      <c r="D164" s="19" t="s">
        <v>245</v>
      </c>
      <c r="E164" s="15">
        <v>2019</v>
      </c>
      <c r="F164" s="2"/>
      <c r="G164" s="2"/>
      <c r="H164" s="2"/>
      <c r="I164" s="2"/>
    </row>
    <row r="165" spans="1:9" x14ac:dyDescent="0.25">
      <c r="A165" s="18" t="s">
        <v>249</v>
      </c>
      <c r="B165" s="13"/>
      <c r="C165" s="32">
        <f>SUM(C21:C164)</f>
        <v>184764.18000000002</v>
      </c>
      <c r="D165" s="33"/>
      <c r="E165" s="33"/>
      <c r="F165" s="2"/>
      <c r="G165" s="2"/>
      <c r="H165" s="2"/>
      <c r="I165" s="2"/>
    </row>
    <row r="166" spans="1:9" x14ac:dyDescent="0.25">
      <c r="A166" s="37"/>
      <c r="B166" s="38"/>
      <c r="C166" s="38"/>
      <c r="D166" s="38"/>
      <c r="E166" s="38"/>
      <c r="F166" s="8"/>
      <c r="G166" s="2"/>
      <c r="H166" s="2"/>
      <c r="I166" s="2"/>
    </row>
    <row r="167" spans="1:9" ht="15.75" x14ac:dyDescent="0.25">
      <c r="A167" s="20" t="s">
        <v>250</v>
      </c>
      <c r="B167" s="34"/>
      <c r="C167" s="35">
        <f>C165+C17</f>
        <v>326512.64000000001</v>
      </c>
      <c r="D167" s="34"/>
      <c r="E167" s="34"/>
    </row>
  </sheetData>
  <mergeCells count="2">
    <mergeCell ref="D3:I3"/>
    <mergeCell ref="A166:E16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Kupidura</dc:creator>
  <cp:lastModifiedBy>Anna Winiarska-Wołoszyn</cp:lastModifiedBy>
  <cp:lastPrinted>2019-11-18T11:11:59Z</cp:lastPrinted>
  <dcterms:created xsi:type="dcterms:W3CDTF">2019-11-07T13:28:01Z</dcterms:created>
  <dcterms:modified xsi:type="dcterms:W3CDTF">2019-12-04T14:10:56Z</dcterms:modified>
</cp:coreProperties>
</file>